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Classico" sheetId="1" r:id="rId1"/>
    <sheet name="Scienze umane" sheetId="2" r:id="rId2"/>
    <sheet name="Sci. Um. Econ.Soc." sheetId="3" r:id="rId3"/>
    <sheet name="Scientifico" sheetId="4" r:id="rId4"/>
    <sheet name="Scientifico Tecnol." sheetId="5" r:id="rId5"/>
    <sheet name="Linguistico" sheetId="6" r:id="rId6"/>
    <sheet name="Artistico Arti Fig." sheetId="7" r:id="rId7"/>
    <sheet name="Artistico Audiovisivo Multim" sheetId="8" r:id="rId8"/>
    <sheet name="Artistico Arch. Design Ambiente" sheetId="9" r:id="rId9"/>
    <sheet name="Coreutico" sheetId="10" r:id="rId10"/>
    <sheet name="Musicale" sheetId="11" r:id="rId11"/>
  </sheets>
  <definedNames>
    <definedName name="_xlnm.Print_Area" localSheetId="8">'Artistico Arch. Design Ambiente'!$C$1:$M$28</definedName>
    <definedName name="_xlnm.Print_Area" localSheetId="6">'Artistico Arti Fig.'!$C$1:$M$26</definedName>
    <definedName name="_xlnm.Print_Area" localSheetId="7">'Artistico Audiovisivo Multim'!$C$1:$M$27</definedName>
    <definedName name="_xlnm.Print_Area" localSheetId="0">'Classico'!$C$1:$M$22</definedName>
    <definedName name="_xlnm.Print_Area" localSheetId="9">'Coreutico'!$C$1:$M$23</definedName>
    <definedName name="_xlnm.Print_Area" localSheetId="5">'Linguistico'!$C$1:$M$22</definedName>
    <definedName name="_xlnm.Print_Area" localSheetId="10">'Musicale'!$C$1:$M$25</definedName>
    <definedName name="_xlnm.Print_Area" localSheetId="2">'Sci. Um. Econ.Soc.'!$C$1:$M$22</definedName>
    <definedName name="_xlnm.Print_Area" localSheetId="3">'Scientifico'!$C$1:$M$21</definedName>
    <definedName name="_xlnm.Print_Area" localSheetId="4">'Scientifico Tecnol.'!$C$1:$R$25</definedName>
    <definedName name="_xlnm.Print_Area" localSheetId="1">'Scienze umane'!$C$1:$M$23</definedName>
    <definedName name="OLE_LINK1" localSheetId="8">'Artistico Arch. Design Ambiente'!#REF!</definedName>
    <definedName name="OLE_LINK1" localSheetId="6">'Artistico Arti Fig.'!#REF!</definedName>
    <definedName name="OLE_LINK1" localSheetId="7">'Artistico Audiovisivo Multim'!#REF!</definedName>
    <definedName name="OLE_LINK1" localSheetId="0">'Classico'!#REF!</definedName>
    <definedName name="OLE_LINK1" localSheetId="9">'Coreutico'!#REF!</definedName>
    <definedName name="OLE_LINK1" localSheetId="5">'Linguistico'!#REF!</definedName>
    <definedName name="OLE_LINK1" localSheetId="10">'Musicale'!#REF!</definedName>
    <definedName name="OLE_LINK1" localSheetId="2">'Sci. Um. Econ.Soc.'!#REF!</definedName>
    <definedName name="OLE_LINK1" localSheetId="3">'Scientifico'!#REF!</definedName>
    <definedName name="OLE_LINK1" localSheetId="4">'Scientifico Tecnol.'!#REF!</definedName>
    <definedName name="OLE_LINK1" localSheetId="1">'Scienze umane'!#REF!</definedName>
  </definedNames>
  <calcPr fullCalcOnLoad="1"/>
</workbook>
</file>

<file path=xl/sharedStrings.xml><?xml version="1.0" encoding="utf-8"?>
<sst xmlns="http://schemas.openxmlformats.org/spreadsheetml/2006/main" count="731" uniqueCount="140">
  <si>
    <t>nuova</t>
  </si>
  <si>
    <t>vecchia</t>
  </si>
  <si>
    <t>1° biennio</t>
  </si>
  <si>
    <t>2° biennio</t>
  </si>
  <si>
    <t>5° anno</t>
  </si>
  <si>
    <t>A-11</t>
  </si>
  <si>
    <t>50/A</t>
  </si>
  <si>
    <t>A-24</t>
  </si>
  <si>
    <t>46/A</t>
  </si>
  <si>
    <t>Tedesco</t>
  </si>
  <si>
    <t>Inglese</t>
  </si>
  <si>
    <t>A-46</t>
  </si>
  <si>
    <t>60/A</t>
  </si>
  <si>
    <t>A-45</t>
  </si>
  <si>
    <t>29/A</t>
  </si>
  <si>
    <t>Scienze motorie e sportive</t>
  </si>
  <si>
    <t>IRC</t>
  </si>
  <si>
    <t>IRC o Attività alternative</t>
  </si>
  <si>
    <t>Totale area comune a Licei e Tecnici</t>
  </si>
  <si>
    <t>Numero discipline</t>
  </si>
  <si>
    <t>A disposizione della scuola per potenziare discipline di indirizzo, per l'orientamento all'Università o al lavoro</t>
  </si>
  <si>
    <t>Lingua e letteratura italiana</t>
  </si>
  <si>
    <t>Storia e geografia</t>
  </si>
  <si>
    <t>Matematica</t>
  </si>
  <si>
    <t>Scienze naturali</t>
  </si>
  <si>
    <t>Lingua e cultura latina</t>
  </si>
  <si>
    <t>Lingua e cultura greca</t>
  </si>
  <si>
    <t>Storia e filosofia</t>
  </si>
  <si>
    <t>Matematica e fisica</t>
  </si>
  <si>
    <t>Storia dell'arte</t>
  </si>
  <si>
    <t>Scienze umane</t>
  </si>
  <si>
    <t>Musica</t>
  </si>
  <si>
    <t>Diritto ed econonomia</t>
  </si>
  <si>
    <t>Scienze sociali e metodologia della ricerca</t>
  </si>
  <si>
    <t>Arte e tecniche della rappresentazione grafica</t>
  </si>
  <si>
    <t>51/A</t>
  </si>
  <si>
    <t>A-12</t>
  </si>
  <si>
    <t>A-26</t>
  </si>
  <si>
    <t>47/A+49/A</t>
  </si>
  <si>
    <t>37/A</t>
  </si>
  <si>
    <t>A-18</t>
  </si>
  <si>
    <t>49/A</t>
  </si>
  <si>
    <t>25/A</t>
  </si>
  <si>
    <t>A-02</t>
  </si>
  <si>
    <t>Lingua straniera 3</t>
  </si>
  <si>
    <t>51/A+52/A</t>
  </si>
  <si>
    <t>A-12+A13</t>
  </si>
  <si>
    <t>52/A</t>
  </si>
  <si>
    <t>A-13</t>
  </si>
  <si>
    <t>A-49</t>
  </si>
  <si>
    <t>61/A</t>
  </si>
  <si>
    <t>A-19</t>
  </si>
  <si>
    <t>36/A</t>
  </si>
  <si>
    <t>A-17</t>
  </si>
  <si>
    <t>A-03</t>
  </si>
  <si>
    <t>31/A</t>
  </si>
  <si>
    <t>A-29</t>
  </si>
  <si>
    <t>Fisica</t>
  </si>
  <si>
    <t>Storia</t>
  </si>
  <si>
    <t>Filosofia</t>
  </si>
  <si>
    <t>38/A</t>
  </si>
  <si>
    <t>A-33</t>
  </si>
  <si>
    <t>13/A</t>
  </si>
  <si>
    <t>Tecnologia e disegno</t>
  </si>
  <si>
    <t>A-36</t>
  </si>
  <si>
    <t>34/A</t>
  </si>
  <si>
    <t>A-56</t>
  </si>
  <si>
    <t>71/A</t>
  </si>
  <si>
    <t>Discipline grafiche e pittoriche</t>
  </si>
  <si>
    <t>Discipline geometriche</t>
  </si>
  <si>
    <t>Discipline plastiche</t>
  </si>
  <si>
    <t>Discipline audiovisive</t>
  </si>
  <si>
    <t>Laboratorio artisitico</t>
  </si>
  <si>
    <t>Laboratorio della figurazione</t>
  </si>
  <si>
    <t>21/A</t>
  </si>
  <si>
    <t>A-15</t>
  </si>
  <si>
    <t>A-10</t>
  </si>
  <si>
    <t>18/A</t>
  </si>
  <si>
    <t>A-16</t>
  </si>
  <si>
    <t>22/A</t>
  </si>
  <si>
    <t>varie</t>
  </si>
  <si>
    <t>Laboratorio audiovisivo</t>
  </si>
  <si>
    <t>7/A</t>
  </si>
  <si>
    <t>Laboratorio della progettazione</t>
  </si>
  <si>
    <t>Discipline progettuali architettura/design/ambiente</t>
  </si>
  <si>
    <t>Storia della danza</t>
  </si>
  <si>
    <t>Tecniche della danza</t>
  </si>
  <si>
    <t>Laboratorio coreutico</t>
  </si>
  <si>
    <t>Laboratorio musicale</t>
  </si>
  <si>
    <t>A-48</t>
  </si>
  <si>
    <t>A-52 A-53</t>
  </si>
  <si>
    <t>A-04</t>
  </si>
  <si>
    <t>A-22</t>
  </si>
  <si>
    <t>Esecuzione e interpretazione</t>
  </si>
  <si>
    <t>Teoria e composizione</t>
  </si>
  <si>
    <t>Storia della musica</t>
  </si>
  <si>
    <t>Laboratorio di musica d'insieme</t>
  </si>
  <si>
    <t>Nuove tecnologie</t>
  </si>
  <si>
    <t>A-30</t>
  </si>
  <si>
    <t>A-51</t>
  </si>
  <si>
    <t>A-57</t>
  </si>
  <si>
    <t>Codocenze</t>
  </si>
  <si>
    <t>19/A</t>
  </si>
  <si>
    <t>A-41</t>
  </si>
  <si>
    <t>21/A + 8/A</t>
  </si>
  <si>
    <t>Inglese (3+2)</t>
  </si>
  <si>
    <t>Tedesco (3+1)</t>
  </si>
  <si>
    <t>Laboratorio artistico</t>
  </si>
  <si>
    <t xml:space="preserve">Totale area comune a Licei e Tecnici </t>
  </si>
  <si>
    <t>LICEO CLASSICO</t>
  </si>
  <si>
    <t>LICEO DELLE SCIENZE UMANE - Opzione economico sociale</t>
  </si>
  <si>
    <t>LICEO SCIENTIFICO</t>
  </si>
  <si>
    <t>LICEO SCIENTIFICO TECNOLOGICO</t>
  </si>
  <si>
    <t>LICEO LINGUISTICO</t>
  </si>
  <si>
    <t xml:space="preserve">LICEO ARTISTICO - Arti Figurative </t>
  </si>
  <si>
    <t>LICEO ARTISTICO - Audiovisivo Multimedia e Scenografia</t>
  </si>
  <si>
    <t>LICEO ARTISTICO - Architettura Design Ambiente</t>
  </si>
  <si>
    <t>LICEO MUSICALE E COREUTICO - Sezione coreutica</t>
  </si>
  <si>
    <t>LICEO DELLE SCIENZE UMANE</t>
  </si>
  <si>
    <t>LICEO MUSICALE E COREUTICO - Sezione musicale</t>
  </si>
  <si>
    <t>periodi di 50' con ore effettive per biennio</t>
  </si>
  <si>
    <t xml:space="preserve"> periodi di 50' con ore effettive per biennio</t>
  </si>
  <si>
    <t xml:space="preserve">  periodi di 50' con ore effettive per biennio</t>
  </si>
  <si>
    <t>periodi di 50' con ore effettive per quinquennio</t>
  </si>
  <si>
    <t>Chimica *</t>
  </si>
  <si>
    <t>Fisica *</t>
  </si>
  <si>
    <t>num. lezioni nel quinquennio</t>
  </si>
  <si>
    <t>Informatica e sistemi automatici</t>
  </si>
  <si>
    <t>* n. 16 unità di lezione in codocenza 24C,  29C, 32C</t>
  </si>
  <si>
    <t>Totale lezioni</t>
  </si>
  <si>
    <t>primo biennio</t>
  </si>
  <si>
    <t>secondo biennio</t>
  </si>
  <si>
    <t>quinto                 anno</t>
  </si>
  <si>
    <t>prima</t>
  </si>
  <si>
    <t>seconda</t>
  </si>
  <si>
    <t>terza</t>
  </si>
  <si>
    <t>quarta</t>
  </si>
  <si>
    <t>Discipline</t>
  </si>
  <si>
    <t>Discipline in Tedesco o Inglese, insegnate da docenti di indirizzo o di lingua: almeno un'unità di lezione in classe quinta</t>
  </si>
  <si>
    <t>ore nel quinquennio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</si>
</sst>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  <numFmt numFmtId="169" formatCode="h\.mm\.ss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000000000"/>
    <numFmt numFmtId="177" formatCode="0.00000000000"/>
    <numFmt numFmtId="178" formatCode="0.000000000000"/>
    <numFmt numFmtId="179" formatCode="0.000000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trike/>
      <sz val="10"/>
      <name val="Arial"/>
      <family val="2"/>
    </font>
    <font>
      <strike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6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9" fontId="7" fillId="0" borderId="0" xfId="0" applyNumberFormat="1" applyFont="1" applyBorder="1" applyAlignment="1">
      <alignment vertical="top" wrapText="1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1" fontId="7" fillId="0" borderId="6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1" fontId="7" fillId="3" borderId="0" xfId="0" applyNumberFormat="1" applyFont="1" applyFill="1" applyBorder="1" applyAlignment="1">
      <alignment horizontal="center" vertical="center" wrapText="1"/>
    </xf>
    <xf numFmtId="1" fontId="6" fillId="3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1" fontId="7" fillId="0" borderId="7" xfId="0" applyNumberFormat="1" applyFont="1" applyFill="1" applyBorder="1" applyAlignment="1">
      <alignment horizontal="center" vertical="center" wrapText="1"/>
    </xf>
    <xf numFmtId="1" fontId="7" fillId="3" borderId="6" xfId="0" applyNumberFormat="1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2" fontId="4" fillId="2" borderId="4" xfId="0" applyNumberFormat="1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/>
    </xf>
    <xf numFmtId="0" fontId="0" fillId="2" borderId="15" xfId="0" applyFill="1" applyBorder="1" applyAlignment="1">
      <alignment/>
    </xf>
    <xf numFmtId="0" fontId="6" fillId="0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/>
    </xf>
    <xf numFmtId="0" fontId="4" fillId="0" borderId="3" xfId="0" applyFont="1" applyBorder="1" applyAlignment="1">
      <alignment horizontal="center" vertical="center"/>
    </xf>
    <xf numFmtId="1" fontId="7" fillId="3" borderId="1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5" fillId="0" borderId="12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/>
    </xf>
    <xf numFmtId="0" fontId="7" fillId="5" borderId="3" xfId="0" applyFont="1" applyFill="1" applyBorder="1" applyAlignment="1">
      <alignment horizontal="center" vertical="center" wrapText="1"/>
    </xf>
    <xf numFmtId="1" fontId="7" fillId="5" borderId="3" xfId="0" applyNumberFormat="1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17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horizontal="center" vertical="center" wrapText="1"/>
    </xf>
    <xf numFmtId="1" fontId="7" fillId="0" borderId="18" xfId="0" applyNumberFormat="1" applyFont="1" applyFill="1" applyBorder="1" applyAlignment="1">
      <alignment horizontal="center" vertical="center" wrapText="1"/>
    </xf>
    <xf numFmtId="1" fontId="7" fillId="3" borderId="18" xfId="0" applyNumberFormat="1" applyFont="1" applyFill="1" applyBorder="1" applyAlignment="1">
      <alignment horizontal="center" vertical="center" wrapText="1"/>
    </xf>
    <xf numFmtId="1" fontId="6" fillId="3" borderId="19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/>
    </xf>
    <xf numFmtId="0" fontId="4" fillId="0" borderId="20" xfId="0" applyFont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4" fillId="2" borderId="20" xfId="0" applyFont="1" applyFill="1" applyBorder="1" applyAlignment="1">
      <alignment horizontal="center" vertical="center"/>
    </xf>
    <xf numFmtId="2" fontId="4" fillId="2" borderId="20" xfId="0" applyNumberFormat="1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 wrapText="1"/>
    </xf>
    <xf numFmtId="1" fontId="6" fillId="3" borderId="11" xfId="0" applyNumberFormat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9" fontId="6" fillId="0" borderId="0" xfId="0" applyNumberFormat="1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1" fontId="6" fillId="0" borderId="20" xfId="0" applyNumberFormat="1" applyFont="1" applyFill="1" applyBorder="1" applyAlignment="1">
      <alignment horizontal="center" vertical="center" wrapText="1"/>
    </xf>
    <xf numFmtId="0" fontId="0" fillId="0" borderId="25" xfId="0" applyFont="1" applyBorder="1" applyAlignment="1">
      <alignment/>
    </xf>
    <xf numFmtId="0" fontId="6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4" borderId="14" xfId="0" applyFont="1" applyFill="1" applyBorder="1" applyAlignment="1">
      <alignment vertical="center" wrapText="1"/>
    </xf>
    <xf numFmtId="0" fontId="6" fillId="4" borderId="15" xfId="0" applyFont="1" applyFill="1" applyBorder="1" applyAlignment="1">
      <alignment vertical="center" wrapText="1"/>
    </xf>
    <xf numFmtId="0" fontId="7" fillId="2" borderId="26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1" fontId="7" fillId="2" borderId="4" xfId="0" applyNumberFormat="1" applyFont="1" applyFill="1" applyBorder="1" applyAlignment="1">
      <alignment horizontal="center" vertical="center" wrapText="1"/>
    </xf>
    <xf numFmtId="1" fontId="7" fillId="2" borderId="8" xfId="0" applyNumberFormat="1" applyFont="1" applyFill="1" applyBorder="1" applyAlignment="1">
      <alignment horizontal="center" vertical="center" wrapText="1"/>
    </xf>
    <xf numFmtId="1" fontId="7" fillId="5" borderId="4" xfId="0" applyNumberFormat="1" applyFont="1" applyFill="1" applyBorder="1" applyAlignment="1">
      <alignment horizontal="center" vertical="center" wrapText="1"/>
    </xf>
    <xf numFmtId="1" fontId="7" fillId="5" borderId="8" xfId="0" applyNumberFormat="1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1" fontId="7" fillId="5" borderId="12" xfId="0" applyNumberFormat="1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center" vertical="center" wrapText="1"/>
    </xf>
    <xf numFmtId="0" fontId="6" fillId="5" borderId="30" xfId="0" applyFont="1" applyFill="1" applyBorder="1" applyAlignment="1">
      <alignment horizontal="center" vertical="center" wrapText="1"/>
    </xf>
    <xf numFmtId="1" fontId="7" fillId="2" borderId="30" xfId="0" applyNumberFormat="1" applyFont="1" applyFill="1" applyBorder="1" applyAlignment="1">
      <alignment horizontal="center" vertical="center" wrapText="1"/>
    </xf>
    <xf numFmtId="1" fontId="7" fillId="0" borderId="31" xfId="0" applyNumberFormat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7" fillId="5" borderId="4" xfId="0" applyNumberFormat="1" applyFont="1" applyFill="1" applyBorder="1" applyAlignment="1">
      <alignment horizontal="center" vertical="center" wrapText="1"/>
    </xf>
    <xf numFmtId="1" fontId="9" fillId="5" borderId="8" xfId="0" applyNumberFormat="1" applyFont="1" applyFill="1" applyBorder="1" applyAlignment="1">
      <alignment horizontal="center" vertical="center" wrapText="1"/>
    </xf>
    <xf numFmtId="1" fontId="7" fillId="3" borderId="8" xfId="0" applyNumberFormat="1" applyFont="1" applyFill="1" applyBorder="1" applyAlignment="1">
      <alignment horizontal="center" vertical="center" wrapText="1"/>
    </xf>
    <xf numFmtId="1" fontId="7" fillId="2" borderId="12" xfId="0" applyNumberFormat="1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27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1" fontId="7" fillId="0" borderId="20" xfId="0" applyNumberFormat="1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7" fillId="5" borderId="20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1" fontId="7" fillId="0" borderId="8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vertical="center"/>
    </xf>
    <xf numFmtId="1" fontId="7" fillId="3" borderId="16" xfId="0" applyNumberFormat="1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top" wrapText="1"/>
    </xf>
    <xf numFmtId="0" fontId="6" fillId="0" borderId="41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/>
    </xf>
    <xf numFmtId="0" fontId="6" fillId="0" borderId="42" xfId="0" applyFont="1" applyBorder="1" applyAlignment="1">
      <alignment horizontal="center" vertical="center" wrapText="1"/>
    </xf>
    <xf numFmtId="1" fontId="7" fillId="3" borderId="12" xfId="0" applyNumberFormat="1" applyFont="1" applyFill="1" applyBorder="1" applyAlignment="1">
      <alignment horizontal="center" vertical="center" wrapText="1"/>
    </xf>
    <xf numFmtId="1" fontId="6" fillId="3" borderId="30" xfId="0" applyNumberFormat="1" applyFont="1" applyFill="1" applyBorder="1" applyAlignment="1">
      <alignment horizontal="center" vertical="center" wrapText="1"/>
    </xf>
    <xf numFmtId="1" fontId="6" fillId="3" borderId="41" xfId="0" applyNumberFormat="1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2" borderId="44" xfId="0" applyFont="1" applyFill="1" applyBorder="1" applyAlignment="1">
      <alignment vertical="center" wrapText="1"/>
    </xf>
    <xf numFmtId="0" fontId="7" fillId="5" borderId="45" xfId="0" applyNumberFormat="1" applyFont="1" applyFill="1" applyBorder="1" applyAlignment="1">
      <alignment horizontal="center" vertical="center" wrapText="1"/>
    </xf>
    <xf numFmtId="1" fontId="9" fillId="5" borderId="46" xfId="0" applyNumberFormat="1" applyFont="1" applyFill="1" applyBorder="1" applyAlignment="1">
      <alignment horizontal="center" vertical="center" wrapText="1"/>
    </xf>
    <xf numFmtId="1" fontId="7" fillId="0" borderId="40" xfId="0" applyNumberFormat="1" applyFont="1" applyFill="1" applyBorder="1" applyAlignment="1">
      <alignment horizontal="center" vertical="center" wrapText="1"/>
    </xf>
    <xf numFmtId="1" fontId="7" fillId="2" borderId="45" xfId="0" applyNumberFormat="1" applyFont="1" applyFill="1" applyBorder="1" applyAlignment="1">
      <alignment horizontal="center" vertical="center" wrapText="1"/>
    </xf>
    <xf numFmtId="1" fontId="7" fillId="2" borderId="46" xfId="0" applyNumberFormat="1" applyFont="1" applyFill="1" applyBorder="1" applyAlignment="1">
      <alignment horizontal="center" vertical="center" wrapText="1"/>
    </xf>
    <xf numFmtId="1" fontId="7" fillId="2" borderId="47" xfId="0" applyNumberFormat="1" applyFont="1" applyFill="1" applyBorder="1" applyAlignment="1">
      <alignment horizontal="center" vertical="center" wrapText="1"/>
    </xf>
    <xf numFmtId="1" fontId="7" fillId="3" borderId="40" xfId="0" applyNumberFormat="1" applyFont="1" applyFill="1" applyBorder="1" applyAlignment="1">
      <alignment horizontal="center" vertical="center" wrapText="1"/>
    </xf>
    <xf numFmtId="1" fontId="6" fillId="3" borderId="47" xfId="0" applyNumberFormat="1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top" wrapText="1"/>
    </xf>
    <xf numFmtId="1" fontId="7" fillId="6" borderId="48" xfId="0" applyNumberFormat="1" applyFont="1" applyFill="1" applyBorder="1" applyAlignment="1">
      <alignment horizontal="center" vertical="center" wrapText="1"/>
    </xf>
    <xf numFmtId="1" fontId="7" fillId="6" borderId="11" xfId="0" applyNumberFormat="1" applyFont="1" applyFill="1" applyBorder="1" applyAlignment="1">
      <alignment horizontal="center" vertical="center" wrapText="1"/>
    </xf>
    <xf numFmtId="1" fontId="7" fillId="6" borderId="24" xfId="0" applyNumberFormat="1" applyFont="1" applyFill="1" applyBorder="1" applyAlignment="1">
      <alignment horizontal="center" vertical="center" wrapText="1"/>
    </xf>
    <xf numFmtId="1" fontId="7" fillId="3" borderId="31" xfId="0" applyNumberFormat="1" applyFont="1" applyFill="1" applyBorder="1" applyAlignment="1">
      <alignment horizontal="center" vertical="center" wrapText="1"/>
    </xf>
    <xf numFmtId="1" fontId="6" fillId="6" borderId="49" xfId="0" applyNumberFormat="1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vertical="center" wrapText="1"/>
    </xf>
    <xf numFmtId="0" fontId="5" fillId="0" borderId="39" xfId="0" applyFont="1" applyBorder="1" applyAlignment="1">
      <alignment vertical="center"/>
    </xf>
    <xf numFmtId="1" fontId="7" fillId="3" borderId="46" xfId="0" applyNumberFormat="1" applyFont="1" applyFill="1" applyBorder="1" applyAlignment="1">
      <alignment horizontal="center" vertical="center" wrapText="1"/>
    </xf>
    <xf numFmtId="1" fontId="6" fillId="6" borderId="50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vertical="center" wrapText="1"/>
    </xf>
    <xf numFmtId="0" fontId="7" fillId="2" borderId="45" xfId="0" applyNumberFormat="1" applyFont="1" applyFill="1" applyBorder="1" applyAlignment="1">
      <alignment horizontal="center" vertical="center" wrapText="1"/>
    </xf>
    <xf numFmtId="0" fontId="7" fillId="2" borderId="46" xfId="0" applyNumberFormat="1" applyFont="1" applyFill="1" applyBorder="1" applyAlignment="1">
      <alignment horizontal="center" vertical="center" wrapText="1"/>
    </xf>
    <xf numFmtId="1" fontId="7" fillId="0" borderId="51" xfId="0" applyNumberFormat="1" applyFont="1" applyFill="1" applyBorder="1" applyAlignment="1">
      <alignment horizontal="center" vertical="center" wrapText="1"/>
    </xf>
    <xf numFmtId="1" fontId="7" fillId="0" borderId="52" xfId="0" applyNumberFormat="1" applyFont="1" applyFill="1" applyBorder="1" applyAlignment="1">
      <alignment horizontal="center" vertical="center" wrapText="1"/>
    </xf>
    <xf numFmtId="1" fontId="7" fillId="0" borderId="53" xfId="0" applyNumberFormat="1" applyFont="1" applyFill="1" applyBorder="1" applyAlignment="1">
      <alignment horizontal="center" vertical="center" wrapText="1"/>
    </xf>
    <xf numFmtId="1" fontId="7" fillId="5" borderId="45" xfId="0" applyNumberFormat="1" applyFont="1" applyFill="1" applyBorder="1" applyAlignment="1">
      <alignment horizontal="center" vertical="center" wrapText="1"/>
    </xf>
    <xf numFmtId="1" fontId="7" fillId="5" borderId="51" xfId="0" applyNumberFormat="1" applyFont="1" applyFill="1" applyBorder="1" applyAlignment="1">
      <alignment horizontal="center" vertical="center" wrapText="1"/>
    </xf>
    <xf numFmtId="1" fontId="7" fillId="5" borderId="46" xfId="0" applyNumberFormat="1" applyFont="1" applyFill="1" applyBorder="1" applyAlignment="1">
      <alignment horizontal="center" vertical="center" wrapText="1"/>
    </xf>
    <xf numFmtId="1" fontId="7" fillId="5" borderId="52" xfId="0" applyNumberFormat="1" applyFont="1" applyFill="1" applyBorder="1" applyAlignment="1">
      <alignment horizontal="center" vertical="center" wrapText="1"/>
    </xf>
    <xf numFmtId="1" fontId="7" fillId="5" borderId="53" xfId="0" applyNumberFormat="1" applyFont="1" applyFill="1" applyBorder="1" applyAlignment="1">
      <alignment horizontal="center" vertical="center" wrapText="1"/>
    </xf>
    <xf numFmtId="1" fontId="7" fillId="0" borderId="46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1" fontId="6" fillId="0" borderId="30" xfId="0" applyNumberFormat="1" applyFont="1" applyFill="1" applyBorder="1" applyAlignment="1">
      <alignment horizontal="center" vertical="center" wrapText="1"/>
    </xf>
    <xf numFmtId="0" fontId="4" fillId="0" borderId="54" xfId="0" applyFont="1" applyBorder="1" applyAlignment="1">
      <alignment horizontal="center"/>
    </xf>
    <xf numFmtId="1" fontId="6" fillId="0" borderId="41" xfId="0" applyNumberFormat="1" applyFont="1" applyFill="1" applyBorder="1" applyAlignment="1">
      <alignment horizontal="center" vertical="center" wrapText="1"/>
    </xf>
    <xf numFmtId="1" fontId="7" fillId="3" borderId="55" xfId="0" applyNumberFormat="1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vertical="center" wrapText="1"/>
    </xf>
    <xf numFmtId="0" fontId="7" fillId="6" borderId="48" xfId="0" applyFont="1" applyFill="1" applyBorder="1" applyAlignment="1">
      <alignment horizontal="center" vertical="center" wrapText="1"/>
    </xf>
    <xf numFmtId="1" fontId="7" fillId="6" borderId="50" xfId="0" applyNumberFormat="1" applyFont="1" applyFill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1" fontId="7" fillId="2" borderId="5" xfId="0" applyNumberFormat="1" applyFont="1" applyFill="1" applyBorder="1" applyAlignment="1">
      <alignment horizontal="center" vertical="center" wrapText="1"/>
    </xf>
    <xf numFmtId="1" fontId="7" fillId="2" borderId="9" xfId="0" applyNumberFormat="1" applyFont="1" applyFill="1" applyBorder="1" applyAlignment="1">
      <alignment horizontal="center" vertical="center" wrapText="1"/>
    </xf>
    <xf numFmtId="1" fontId="7" fillId="3" borderId="9" xfId="0" applyNumberFormat="1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 wrapText="1"/>
    </xf>
    <xf numFmtId="1" fontId="7" fillId="3" borderId="43" xfId="0" applyNumberFormat="1" applyFont="1" applyFill="1" applyBorder="1" applyAlignment="1">
      <alignment horizontal="center" vertical="center" wrapText="1"/>
    </xf>
    <xf numFmtId="0" fontId="0" fillId="0" borderId="57" xfId="0" applyFont="1" applyBorder="1" applyAlignment="1">
      <alignment/>
    </xf>
    <xf numFmtId="0" fontId="0" fillId="0" borderId="32" xfId="0" applyFont="1" applyBorder="1" applyAlignment="1">
      <alignment/>
    </xf>
    <xf numFmtId="0" fontId="7" fillId="6" borderId="58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7" fillId="0" borderId="38" xfId="0" applyFont="1" applyFill="1" applyBorder="1" applyAlignment="1">
      <alignment horizontal="left" vertical="center" wrapText="1"/>
    </xf>
    <xf numFmtId="0" fontId="7" fillId="0" borderId="59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7" fillId="6" borderId="26" xfId="0" applyFont="1" applyFill="1" applyBorder="1" applyAlignment="1">
      <alignment horizontal="left" vertical="center" wrapText="1"/>
    </xf>
    <xf numFmtId="0" fontId="7" fillId="6" borderId="0" xfId="0" applyFont="1" applyFill="1" applyBorder="1" applyAlignment="1">
      <alignment horizontal="left" vertical="center" wrapText="1"/>
    </xf>
    <xf numFmtId="0" fontId="7" fillId="6" borderId="43" xfId="0" applyFont="1" applyFill="1" applyBorder="1" applyAlignment="1">
      <alignment horizontal="left" vertical="center" wrapTex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left" vertical="center" wrapText="1"/>
    </xf>
    <xf numFmtId="0" fontId="6" fillId="0" borderId="50" xfId="0" applyFont="1" applyBorder="1" applyAlignment="1">
      <alignment horizontal="left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left" vertical="center" wrapText="1"/>
    </xf>
    <xf numFmtId="0" fontId="6" fillId="3" borderId="63" xfId="0" applyFont="1" applyFill="1" applyBorder="1" applyAlignment="1">
      <alignment horizontal="center" vertical="center" wrapText="1"/>
    </xf>
    <xf numFmtId="0" fontId="6" fillId="3" borderId="50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6" fillId="0" borderId="59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58" xfId="0" applyBorder="1" applyAlignment="1">
      <alignment horizontal="left"/>
    </xf>
    <xf numFmtId="0" fontId="5" fillId="0" borderId="26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7" fillId="6" borderId="10" xfId="0" applyFont="1" applyFill="1" applyBorder="1" applyAlignment="1">
      <alignment horizontal="left" vertical="center" wrapText="1"/>
    </xf>
    <xf numFmtId="0" fontId="7" fillId="6" borderId="48" xfId="0" applyFont="1" applyFill="1" applyBorder="1" applyAlignment="1">
      <alignment horizontal="left" vertical="center" wrapText="1"/>
    </xf>
    <xf numFmtId="0" fontId="7" fillId="6" borderId="11" xfId="0" applyFont="1" applyFill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7" fillId="6" borderId="10" xfId="0" applyFont="1" applyFill="1" applyBorder="1" applyAlignment="1">
      <alignment vertical="center" wrapText="1"/>
    </xf>
    <xf numFmtId="0" fontId="7" fillId="6" borderId="48" xfId="0" applyFont="1" applyFill="1" applyBorder="1" applyAlignment="1">
      <alignment vertical="center" wrapText="1"/>
    </xf>
    <xf numFmtId="0" fontId="7" fillId="6" borderId="11" xfId="0" applyFont="1" applyFill="1" applyBorder="1" applyAlignment="1">
      <alignment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48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57" xfId="0" applyFont="1" applyFill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tabSelected="1" zoomScale="85" zoomScaleNormal="85" workbookViewId="0" topLeftCell="C1">
      <selection activeCell="J4" sqref="J4:K5"/>
    </sheetView>
  </sheetViews>
  <sheetFormatPr defaultColWidth="9.140625" defaultRowHeight="12.75"/>
  <cols>
    <col min="1" max="1" width="11.421875" style="2" hidden="1" customWidth="1"/>
    <col min="2" max="2" width="11.7109375" style="2" hidden="1" customWidth="1"/>
    <col min="3" max="3" width="56.8515625" style="2" customWidth="1"/>
    <col min="4" max="4" width="11.8515625" style="21" customWidth="1"/>
    <col min="5" max="5" width="11.7109375" style="21" customWidth="1"/>
    <col min="6" max="6" width="7.421875" style="22" hidden="1" customWidth="1"/>
    <col min="7" max="8" width="11.7109375" style="21" customWidth="1"/>
    <col min="9" max="9" width="7.140625" style="22" hidden="1" customWidth="1"/>
    <col min="10" max="10" width="11.7109375" style="21" customWidth="1"/>
    <col min="11" max="11" width="8.140625" style="18" hidden="1" customWidth="1"/>
    <col min="12" max="12" width="17.8515625" style="18" hidden="1" customWidth="1"/>
    <col min="13" max="13" width="18.140625" style="94" hidden="1" customWidth="1"/>
    <col min="14" max="14" width="13.7109375" style="2" customWidth="1"/>
    <col min="15" max="16384" width="9.140625" style="2" customWidth="1"/>
  </cols>
  <sheetData>
    <row r="1" spans="3:13" ht="30" customHeight="1" thickBot="1">
      <c r="C1" s="235" t="s">
        <v>109</v>
      </c>
      <c r="D1" s="236"/>
      <c r="E1" s="236"/>
      <c r="F1" s="236"/>
      <c r="G1" s="236"/>
      <c r="H1" s="236"/>
      <c r="I1" s="236"/>
      <c r="J1" s="236"/>
      <c r="K1" s="236"/>
      <c r="L1" s="237"/>
      <c r="M1" s="197"/>
    </row>
    <row r="2" spans="3:17" ht="30" customHeight="1" hidden="1" thickBot="1">
      <c r="C2" s="229" t="s">
        <v>123</v>
      </c>
      <c r="D2" s="230"/>
      <c r="E2" s="230"/>
      <c r="F2" s="230"/>
      <c r="G2" s="230"/>
      <c r="H2" s="230"/>
      <c r="I2" s="230"/>
      <c r="J2" s="230"/>
      <c r="K2" s="230"/>
      <c r="L2" s="231"/>
      <c r="M2" s="97"/>
      <c r="N2" s="55"/>
      <c r="O2" s="55"/>
      <c r="P2" s="55"/>
      <c r="Q2" s="55"/>
    </row>
    <row r="3" spans="3:13" ht="24" hidden="1" thickBot="1">
      <c r="C3" s="250" t="s">
        <v>121</v>
      </c>
      <c r="D3" s="251"/>
      <c r="E3" s="251"/>
      <c r="F3" s="252"/>
      <c r="G3" s="251"/>
      <c r="H3" s="251"/>
      <c r="I3" s="252"/>
      <c r="J3" s="251"/>
      <c r="K3" s="252"/>
      <c r="L3" s="253"/>
      <c r="M3" s="98"/>
    </row>
    <row r="4" spans="3:13" ht="40.5" customHeight="1" thickBot="1">
      <c r="C4" s="245" t="s">
        <v>137</v>
      </c>
      <c r="D4" s="241" t="s">
        <v>130</v>
      </c>
      <c r="E4" s="242"/>
      <c r="F4" s="93"/>
      <c r="G4" s="241" t="s">
        <v>131</v>
      </c>
      <c r="H4" s="242"/>
      <c r="I4" s="93"/>
      <c r="J4" s="243" t="s">
        <v>132</v>
      </c>
      <c r="K4" s="247"/>
      <c r="L4" s="254" t="s">
        <v>139</v>
      </c>
      <c r="M4" s="243" t="s">
        <v>126</v>
      </c>
    </row>
    <row r="5" spans="1:21" ht="30" customHeight="1" thickBot="1">
      <c r="A5" s="56" t="s">
        <v>0</v>
      </c>
      <c r="B5" s="56" t="s">
        <v>1</v>
      </c>
      <c r="C5" s="246"/>
      <c r="D5" s="133" t="s">
        <v>133</v>
      </c>
      <c r="E5" s="134" t="s">
        <v>134</v>
      </c>
      <c r="F5" s="135" t="s">
        <v>2</v>
      </c>
      <c r="G5" s="136" t="s">
        <v>135</v>
      </c>
      <c r="H5" s="137" t="s">
        <v>136</v>
      </c>
      <c r="I5" s="135" t="s">
        <v>3</v>
      </c>
      <c r="J5" s="248"/>
      <c r="K5" s="249"/>
      <c r="L5" s="255"/>
      <c r="M5" s="244"/>
      <c r="U5" s="226"/>
    </row>
    <row r="6" spans="1:14" ht="18" customHeight="1">
      <c r="A6" s="57" t="s">
        <v>46</v>
      </c>
      <c r="B6" s="57" t="s">
        <v>45</v>
      </c>
      <c r="C6" s="104" t="s">
        <v>21</v>
      </c>
      <c r="D6" s="108">
        <v>4</v>
      </c>
      <c r="E6" s="25">
        <v>4</v>
      </c>
      <c r="F6" s="119">
        <f aca="true" t="shared" si="0" ref="F6:F14">((D6+E6)*50*35)/60</f>
        <v>233.33333333333334</v>
      </c>
      <c r="G6" s="120">
        <v>4</v>
      </c>
      <c r="H6" s="121">
        <v>4</v>
      </c>
      <c r="I6" s="119">
        <f>((G6+H6)*50*35)/60</f>
        <v>233.33333333333334</v>
      </c>
      <c r="J6" s="224">
        <v>5</v>
      </c>
      <c r="K6" s="225">
        <f>(J6*50*35)/60</f>
        <v>145.83333333333334</v>
      </c>
      <c r="L6" s="177">
        <f aca="true" t="shared" si="1" ref="L6:L22">F6+I6+K6</f>
        <v>612.5</v>
      </c>
      <c r="M6" s="179">
        <f>(D6+E6+G6+H6+J6)*35</f>
        <v>735</v>
      </c>
      <c r="N6" s="5"/>
    </row>
    <row r="7" spans="1:14" ht="18" customHeight="1">
      <c r="A7" s="57" t="s">
        <v>48</v>
      </c>
      <c r="B7" s="57" t="s">
        <v>47</v>
      </c>
      <c r="C7" s="104" t="s">
        <v>22</v>
      </c>
      <c r="D7" s="108">
        <v>4</v>
      </c>
      <c r="E7" s="25">
        <v>4</v>
      </c>
      <c r="F7" s="119">
        <f t="shared" si="0"/>
        <v>233.33333333333334</v>
      </c>
      <c r="G7" s="122"/>
      <c r="H7" s="123"/>
      <c r="I7" s="126"/>
      <c r="J7" s="128"/>
      <c r="K7" s="176"/>
      <c r="L7" s="177">
        <f t="shared" si="1"/>
        <v>233.33333333333334</v>
      </c>
      <c r="M7" s="180">
        <f aca="true" t="shared" si="2" ref="M7:M22">(D7+E7+G7+H7+J7)*35</f>
        <v>280</v>
      </c>
      <c r="N7" s="5"/>
    </row>
    <row r="8" spans="1:14" ht="18" customHeight="1">
      <c r="A8" s="57" t="s">
        <v>7</v>
      </c>
      <c r="B8" s="57" t="s">
        <v>8</v>
      </c>
      <c r="C8" s="104" t="s">
        <v>9</v>
      </c>
      <c r="D8" s="108">
        <v>3</v>
      </c>
      <c r="E8" s="25">
        <v>3</v>
      </c>
      <c r="F8" s="119">
        <f t="shared" si="0"/>
        <v>175</v>
      </c>
      <c r="G8" s="122"/>
      <c r="H8" s="123"/>
      <c r="I8" s="126"/>
      <c r="J8" s="128"/>
      <c r="K8" s="176"/>
      <c r="L8" s="177">
        <f t="shared" si="1"/>
        <v>175</v>
      </c>
      <c r="M8" s="180">
        <f t="shared" si="2"/>
        <v>210</v>
      </c>
      <c r="N8" s="5"/>
    </row>
    <row r="9" spans="1:14" ht="18" customHeight="1">
      <c r="A9" s="57" t="s">
        <v>7</v>
      </c>
      <c r="B9" s="57" t="s">
        <v>8</v>
      </c>
      <c r="C9" s="104" t="s">
        <v>10</v>
      </c>
      <c r="D9" s="108">
        <v>3</v>
      </c>
      <c r="E9" s="25">
        <v>3</v>
      </c>
      <c r="F9" s="119">
        <f t="shared" si="0"/>
        <v>175</v>
      </c>
      <c r="G9" s="120">
        <v>3</v>
      </c>
      <c r="H9" s="121">
        <v>3</v>
      </c>
      <c r="I9" s="119">
        <f>((G9+H9)*50*35)/60</f>
        <v>175</v>
      </c>
      <c r="J9" s="127">
        <v>3</v>
      </c>
      <c r="K9" s="176">
        <f>(J9*50*35)/60</f>
        <v>87.5</v>
      </c>
      <c r="L9" s="177">
        <f t="shared" si="1"/>
        <v>437.5</v>
      </c>
      <c r="M9" s="180">
        <f t="shared" si="2"/>
        <v>525</v>
      </c>
      <c r="N9" s="5"/>
    </row>
    <row r="10" spans="1:14" ht="18" customHeight="1">
      <c r="A10" s="57" t="s">
        <v>37</v>
      </c>
      <c r="B10" s="57" t="s">
        <v>41</v>
      </c>
      <c r="C10" s="104" t="s">
        <v>23</v>
      </c>
      <c r="D10" s="108">
        <v>3</v>
      </c>
      <c r="E10" s="25">
        <v>3</v>
      </c>
      <c r="F10" s="119">
        <f t="shared" si="0"/>
        <v>175</v>
      </c>
      <c r="G10" s="122"/>
      <c r="H10" s="123"/>
      <c r="I10" s="126"/>
      <c r="J10" s="128"/>
      <c r="K10" s="176"/>
      <c r="L10" s="177">
        <f t="shared" si="1"/>
        <v>175</v>
      </c>
      <c r="M10" s="180">
        <f t="shared" si="2"/>
        <v>210</v>
      </c>
      <c r="N10" s="5"/>
    </row>
    <row r="11" spans="1:13" ht="18" customHeight="1">
      <c r="A11" s="57" t="s">
        <v>11</v>
      </c>
      <c r="B11" s="57" t="s">
        <v>12</v>
      </c>
      <c r="C11" s="104" t="s">
        <v>24</v>
      </c>
      <c r="D11" s="108">
        <v>3</v>
      </c>
      <c r="E11" s="25">
        <v>3</v>
      </c>
      <c r="F11" s="119">
        <f t="shared" si="0"/>
        <v>175</v>
      </c>
      <c r="G11" s="120">
        <v>2</v>
      </c>
      <c r="H11" s="121">
        <v>2</v>
      </c>
      <c r="I11" s="119">
        <f>((G11+H11)*50*35)/60</f>
        <v>116.66666666666667</v>
      </c>
      <c r="J11" s="128"/>
      <c r="K11" s="176"/>
      <c r="L11" s="177">
        <f t="shared" si="1"/>
        <v>291.6666666666667</v>
      </c>
      <c r="M11" s="180">
        <f t="shared" si="2"/>
        <v>350</v>
      </c>
    </row>
    <row r="12" spans="1:13" ht="18" customHeight="1">
      <c r="A12" s="57" t="s">
        <v>13</v>
      </c>
      <c r="B12" s="57" t="s">
        <v>14</v>
      </c>
      <c r="C12" s="104" t="s">
        <v>15</v>
      </c>
      <c r="D12" s="108">
        <v>3</v>
      </c>
      <c r="E12" s="25">
        <v>3</v>
      </c>
      <c r="F12" s="119">
        <f t="shared" si="0"/>
        <v>175</v>
      </c>
      <c r="G12" s="120">
        <v>2</v>
      </c>
      <c r="H12" s="121">
        <v>2</v>
      </c>
      <c r="I12" s="119">
        <f>((G12+H12)*50*35)/60</f>
        <v>116.66666666666667</v>
      </c>
      <c r="J12" s="128"/>
      <c r="K12" s="176"/>
      <c r="L12" s="177">
        <f t="shared" si="1"/>
        <v>291.6666666666667</v>
      </c>
      <c r="M12" s="180">
        <f t="shared" si="2"/>
        <v>350</v>
      </c>
    </row>
    <row r="13" spans="1:13" ht="18" customHeight="1">
      <c r="A13" s="57" t="s">
        <v>16</v>
      </c>
      <c r="B13" s="57" t="s">
        <v>16</v>
      </c>
      <c r="C13" s="104" t="s">
        <v>17</v>
      </c>
      <c r="D13" s="108">
        <v>1</v>
      </c>
      <c r="E13" s="25">
        <v>1</v>
      </c>
      <c r="F13" s="119">
        <f t="shared" si="0"/>
        <v>58.333333333333336</v>
      </c>
      <c r="G13" s="120">
        <v>1</v>
      </c>
      <c r="H13" s="121">
        <v>1</v>
      </c>
      <c r="I13" s="119">
        <f>((G13+H13)*50*35)/60</f>
        <v>58.333333333333336</v>
      </c>
      <c r="J13" s="127">
        <v>1</v>
      </c>
      <c r="K13" s="176">
        <f>(J13*50*35)/60</f>
        <v>29.166666666666668</v>
      </c>
      <c r="L13" s="177">
        <f t="shared" si="1"/>
        <v>145.83333333333334</v>
      </c>
      <c r="M13" s="180">
        <f t="shared" si="2"/>
        <v>175</v>
      </c>
    </row>
    <row r="14" spans="1:13" ht="19.5" customHeight="1" thickBot="1">
      <c r="A14" s="57"/>
      <c r="B14" s="57"/>
      <c r="C14" s="105" t="s">
        <v>18</v>
      </c>
      <c r="D14" s="109">
        <f>SUM(D6:D13)</f>
        <v>24</v>
      </c>
      <c r="E14" s="26">
        <f>SUM(E6:E13)</f>
        <v>24</v>
      </c>
      <c r="F14" s="119">
        <f t="shared" si="0"/>
        <v>1400</v>
      </c>
      <c r="G14" s="124"/>
      <c r="H14" s="125"/>
      <c r="I14" s="126"/>
      <c r="J14" s="129"/>
      <c r="K14" s="176"/>
      <c r="L14" s="177">
        <f t="shared" si="1"/>
        <v>1400</v>
      </c>
      <c r="M14" s="180">
        <f t="shared" si="2"/>
        <v>1680</v>
      </c>
    </row>
    <row r="15" spans="1:13" ht="18" customHeight="1">
      <c r="A15" s="58" t="s">
        <v>46</v>
      </c>
      <c r="B15" s="58" t="s">
        <v>45</v>
      </c>
      <c r="C15" s="106" t="s">
        <v>25</v>
      </c>
      <c r="D15" s="110">
        <v>4</v>
      </c>
      <c r="E15" s="111">
        <v>4</v>
      </c>
      <c r="F15" s="119">
        <f>((D15+E15)*50*35)/60</f>
        <v>233.33333333333334</v>
      </c>
      <c r="G15" s="120">
        <v>4</v>
      </c>
      <c r="H15" s="121">
        <v>4</v>
      </c>
      <c r="I15" s="119">
        <f>((G15+H15)*50*35)/60</f>
        <v>233.33333333333334</v>
      </c>
      <c r="J15" s="127">
        <v>4</v>
      </c>
      <c r="K15" s="176">
        <f aca="true" t="shared" si="3" ref="K15:K21">(J15*50*35)/60</f>
        <v>116.66666666666667</v>
      </c>
      <c r="L15" s="177">
        <f t="shared" si="1"/>
        <v>583.3333333333334</v>
      </c>
      <c r="M15" s="180">
        <f t="shared" si="2"/>
        <v>700</v>
      </c>
    </row>
    <row r="16" spans="1:13" ht="18" customHeight="1">
      <c r="A16" s="59" t="s">
        <v>48</v>
      </c>
      <c r="B16" s="58" t="s">
        <v>47</v>
      </c>
      <c r="C16" s="107" t="s">
        <v>26</v>
      </c>
      <c r="D16" s="112">
        <v>4</v>
      </c>
      <c r="E16" s="113">
        <v>4</v>
      </c>
      <c r="F16" s="119">
        <f>((D16+E16)*50*35)/60</f>
        <v>233.33333333333334</v>
      </c>
      <c r="G16" s="112">
        <v>3</v>
      </c>
      <c r="H16" s="113">
        <v>3</v>
      </c>
      <c r="I16" s="119">
        <f>((G16+H16)*50*35)/60</f>
        <v>175</v>
      </c>
      <c r="J16" s="130">
        <v>4</v>
      </c>
      <c r="K16" s="176">
        <f t="shared" si="3"/>
        <v>116.66666666666667</v>
      </c>
      <c r="L16" s="177">
        <f t="shared" si="1"/>
        <v>525</v>
      </c>
      <c r="M16" s="180">
        <f t="shared" si="2"/>
        <v>630</v>
      </c>
    </row>
    <row r="17" spans="1:13" ht="18" customHeight="1">
      <c r="A17" s="60" t="s">
        <v>40</v>
      </c>
      <c r="B17" s="60" t="s">
        <v>39</v>
      </c>
      <c r="C17" s="107" t="s">
        <v>27</v>
      </c>
      <c r="D17" s="114"/>
      <c r="E17" s="115"/>
      <c r="F17" s="119"/>
      <c r="G17" s="112">
        <v>6</v>
      </c>
      <c r="H17" s="113">
        <v>6</v>
      </c>
      <c r="I17" s="119">
        <f>((G17+H17)*50*35)/60</f>
        <v>350</v>
      </c>
      <c r="J17" s="130">
        <v>6</v>
      </c>
      <c r="K17" s="176">
        <f t="shared" si="3"/>
        <v>175</v>
      </c>
      <c r="L17" s="177">
        <f t="shared" si="1"/>
        <v>525</v>
      </c>
      <c r="M17" s="180">
        <f t="shared" si="2"/>
        <v>630</v>
      </c>
    </row>
    <row r="18" spans="1:13" ht="18.75" customHeight="1" thickBot="1">
      <c r="A18" s="58" t="s">
        <v>37</v>
      </c>
      <c r="B18" s="58" t="s">
        <v>41</v>
      </c>
      <c r="C18" s="107" t="s">
        <v>28</v>
      </c>
      <c r="D18" s="114"/>
      <c r="E18" s="115"/>
      <c r="F18" s="119"/>
      <c r="G18" s="112">
        <v>5</v>
      </c>
      <c r="H18" s="113">
        <v>5</v>
      </c>
      <c r="I18" s="119">
        <f>((G18+H18)*50*35)/60</f>
        <v>291.6666666666667</v>
      </c>
      <c r="J18" s="130">
        <v>5</v>
      </c>
      <c r="K18" s="176">
        <f t="shared" si="3"/>
        <v>145.83333333333334</v>
      </c>
      <c r="L18" s="177">
        <f t="shared" si="1"/>
        <v>437.5</v>
      </c>
      <c r="M18" s="180">
        <f t="shared" si="2"/>
        <v>525</v>
      </c>
    </row>
    <row r="19" spans="1:18" ht="18" customHeight="1" thickBot="1">
      <c r="A19" s="58" t="s">
        <v>49</v>
      </c>
      <c r="B19" s="58" t="s">
        <v>50</v>
      </c>
      <c r="C19" s="181" t="s">
        <v>29</v>
      </c>
      <c r="D19" s="182"/>
      <c r="E19" s="183"/>
      <c r="F19" s="184"/>
      <c r="G19" s="185">
        <v>2</v>
      </c>
      <c r="H19" s="186">
        <v>2</v>
      </c>
      <c r="I19" s="184">
        <f>((G19+H19)*50*35)/60</f>
        <v>116.66666666666667</v>
      </c>
      <c r="J19" s="187">
        <v>2</v>
      </c>
      <c r="K19" s="188">
        <f t="shared" si="3"/>
        <v>58.333333333333336</v>
      </c>
      <c r="L19" s="189">
        <f t="shared" si="1"/>
        <v>175</v>
      </c>
      <c r="M19" s="190">
        <f t="shared" si="2"/>
        <v>210</v>
      </c>
      <c r="R19" s="227"/>
    </row>
    <row r="20" spans="1:16" ht="33" customHeight="1" thickBot="1">
      <c r="A20" s="58"/>
      <c r="B20" s="58"/>
      <c r="C20" s="232" t="s">
        <v>138</v>
      </c>
      <c r="D20" s="233"/>
      <c r="E20" s="233"/>
      <c r="F20" s="233"/>
      <c r="G20" s="233"/>
      <c r="H20" s="233"/>
      <c r="I20" s="233"/>
      <c r="J20" s="233"/>
      <c r="K20" s="233"/>
      <c r="L20" s="234"/>
      <c r="M20" s="196"/>
      <c r="N20" s="61"/>
      <c r="O20" s="61"/>
      <c r="P20" s="61"/>
    </row>
    <row r="21" spans="1:13" ht="32.25" customHeight="1" thickBot="1">
      <c r="A21" s="62"/>
      <c r="B21" s="62"/>
      <c r="C21" s="238" t="s">
        <v>20</v>
      </c>
      <c r="D21" s="239"/>
      <c r="E21" s="239"/>
      <c r="F21" s="240"/>
      <c r="G21" s="239"/>
      <c r="H21" s="239"/>
      <c r="I21" s="228"/>
      <c r="J21" s="191">
        <v>4</v>
      </c>
      <c r="K21" s="193">
        <f t="shared" si="3"/>
        <v>116.66666666666667</v>
      </c>
      <c r="L21" s="195">
        <f t="shared" si="1"/>
        <v>116.66666666666667</v>
      </c>
      <c r="M21" s="175">
        <f t="shared" si="2"/>
        <v>140</v>
      </c>
    </row>
    <row r="22" spans="1:13" ht="18" customHeight="1" thickBot="1">
      <c r="A22" s="62"/>
      <c r="B22" s="62"/>
      <c r="C22" s="116" t="s">
        <v>129</v>
      </c>
      <c r="D22" s="117">
        <f>SUM(D6:D21)-D14</f>
        <v>32</v>
      </c>
      <c r="E22" s="118">
        <f>SUM(E6:E21)-E14</f>
        <v>32</v>
      </c>
      <c r="F22" s="131">
        <f>((D22+E22)*50*35)/60</f>
        <v>1866.6666666666667</v>
      </c>
      <c r="G22" s="117">
        <f>SUM(G6:G21)-G14</f>
        <v>32</v>
      </c>
      <c r="H22" s="118">
        <f>SUM(H6:H21)-H14</f>
        <v>32</v>
      </c>
      <c r="I22" s="131">
        <f>((G22+H22)*50*35)/60</f>
        <v>1866.6666666666667</v>
      </c>
      <c r="J22" s="132">
        <f>SUM(J6:J21)-J14</f>
        <v>34</v>
      </c>
      <c r="K22" s="194">
        <f>(J22*50*35)/60</f>
        <v>991.6666666666666</v>
      </c>
      <c r="L22" s="178">
        <f t="shared" si="1"/>
        <v>4725</v>
      </c>
      <c r="M22" s="169">
        <f t="shared" si="2"/>
        <v>5670</v>
      </c>
    </row>
    <row r="23" spans="1:13" ht="18" customHeight="1" hidden="1" thickBot="1">
      <c r="A23" s="63"/>
      <c r="B23" s="63"/>
      <c r="C23" s="68" t="s">
        <v>19</v>
      </c>
      <c r="D23" s="69">
        <v>10</v>
      </c>
      <c r="E23" s="69">
        <v>10</v>
      </c>
      <c r="F23" s="70"/>
      <c r="G23" s="69">
        <v>10</v>
      </c>
      <c r="H23" s="69">
        <v>10</v>
      </c>
      <c r="I23" s="70"/>
      <c r="J23" s="69">
        <v>8</v>
      </c>
      <c r="K23" s="71"/>
      <c r="L23" s="72"/>
      <c r="M23" s="96"/>
    </row>
    <row r="24" spans="1:13" ht="18" customHeight="1">
      <c r="A24" s="12"/>
      <c r="B24" s="12"/>
      <c r="C24" s="13"/>
      <c r="D24" s="14"/>
      <c r="E24" s="14"/>
      <c r="F24" s="15"/>
      <c r="G24" s="14"/>
      <c r="H24" s="14"/>
      <c r="I24" s="15"/>
      <c r="J24" s="14"/>
      <c r="K24" s="16"/>
      <c r="L24" s="17"/>
      <c r="M24" s="96"/>
    </row>
    <row r="25" spans="2:10" ht="12.75" customHeight="1">
      <c r="B25" s="19"/>
      <c r="C25" s="19"/>
      <c r="D25" s="20"/>
      <c r="E25" s="20"/>
      <c r="F25" s="14"/>
      <c r="G25" s="20"/>
      <c r="H25" s="20"/>
      <c r="I25" s="14"/>
      <c r="J25" s="20"/>
    </row>
    <row r="26" spans="2:10" ht="12.75" customHeight="1">
      <c r="B26" s="19"/>
      <c r="C26" s="19"/>
      <c r="D26" s="20"/>
      <c r="E26" s="20"/>
      <c r="F26" s="14"/>
      <c r="G26" s="20"/>
      <c r="H26" s="20"/>
      <c r="I26" s="14"/>
      <c r="J26" s="20"/>
    </row>
  </sheetData>
  <sheetProtection selectLockedCells="1" selectUnlockedCells="1"/>
  <mergeCells count="11">
    <mergeCell ref="M4:M5"/>
    <mergeCell ref="C4:C5"/>
    <mergeCell ref="J4:K5"/>
    <mergeCell ref="C3:L3"/>
    <mergeCell ref="L4:L5"/>
    <mergeCell ref="C20:L20"/>
    <mergeCell ref="C1:L1"/>
    <mergeCell ref="C21:I21"/>
    <mergeCell ref="C2:L2"/>
    <mergeCell ref="D4:E4"/>
    <mergeCell ref="G4:H4"/>
  </mergeCells>
  <printOptions horizontalCentered="1" verticalCentered="1"/>
  <pageMargins left="0.2362204724409449" right="0.11811023622047245" top="0.31" bottom="0.52" header="0.15748031496062992" footer="0.19"/>
  <pageSetup cellComments="asDisplayed" fitToHeight="1" fitToWidth="1" horizontalDpi="600" verticalDpi="600" orientation="landscape" paperSize="9" r:id="rId1"/>
  <headerFooter alignWithMargins="0">
    <oddHeader>&amp;C01 dicembre 2009</oddHeader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="70" zoomScaleNormal="70" workbookViewId="0" topLeftCell="C1">
      <selection activeCell="L4" sqref="L1:L16384"/>
    </sheetView>
  </sheetViews>
  <sheetFormatPr defaultColWidth="9.140625" defaultRowHeight="12.75"/>
  <cols>
    <col min="1" max="1" width="11.421875" style="2" hidden="1" customWidth="1"/>
    <col min="2" max="2" width="11.7109375" style="2" hidden="1" customWidth="1"/>
    <col min="3" max="3" width="56.7109375" style="2" customWidth="1"/>
    <col min="4" max="4" width="11.8515625" style="21" customWidth="1"/>
    <col min="5" max="5" width="11.7109375" style="21" customWidth="1"/>
    <col min="6" max="6" width="7.421875" style="22" hidden="1" customWidth="1"/>
    <col min="7" max="8" width="11.7109375" style="21" customWidth="1"/>
    <col min="9" max="9" width="7.140625" style="22" hidden="1" customWidth="1"/>
    <col min="10" max="10" width="11.7109375" style="21" customWidth="1"/>
    <col min="11" max="11" width="8.140625" style="18" hidden="1" customWidth="1"/>
    <col min="12" max="12" width="18.00390625" style="18" hidden="1" customWidth="1"/>
    <col min="13" max="13" width="18.00390625" style="2" hidden="1" customWidth="1"/>
    <col min="14" max="14" width="13.7109375" style="2" customWidth="1"/>
    <col min="15" max="16384" width="9.140625" style="2" customWidth="1"/>
  </cols>
  <sheetData>
    <row r="1" spans="1:13" ht="24" thickBot="1">
      <c r="A1" s="47"/>
      <c r="B1" s="77"/>
      <c r="C1" s="235" t="s">
        <v>117</v>
      </c>
      <c r="D1" s="236"/>
      <c r="E1" s="236"/>
      <c r="F1" s="236"/>
      <c r="G1" s="236"/>
      <c r="H1" s="236"/>
      <c r="I1" s="236"/>
      <c r="J1" s="236"/>
      <c r="K1" s="236"/>
      <c r="L1" s="237"/>
      <c r="M1" s="197"/>
    </row>
    <row r="2" spans="1:13" ht="24" hidden="1" thickBot="1">
      <c r="A2" s="47"/>
      <c r="B2" s="77"/>
      <c r="C2" s="229" t="s">
        <v>123</v>
      </c>
      <c r="D2" s="230"/>
      <c r="E2" s="230"/>
      <c r="F2" s="230"/>
      <c r="G2" s="230"/>
      <c r="H2" s="230"/>
      <c r="I2" s="230"/>
      <c r="J2" s="230"/>
      <c r="K2" s="230"/>
      <c r="L2" s="231"/>
      <c r="M2" s="100"/>
    </row>
    <row r="3" spans="1:13" ht="24" hidden="1" thickBot="1">
      <c r="A3" s="48"/>
      <c r="B3" s="75"/>
      <c r="C3" s="250" t="s">
        <v>121</v>
      </c>
      <c r="D3" s="251"/>
      <c r="E3" s="251"/>
      <c r="F3" s="252"/>
      <c r="G3" s="252"/>
      <c r="H3" s="252"/>
      <c r="I3" s="252"/>
      <c r="J3" s="252"/>
      <c r="K3" s="252"/>
      <c r="L3" s="253"/>
      <c r="M3" s="100"/>
    </row>
    <row r="4" spans="1:13" ht="41.25" customHeight="1">
      <c r="A4" s="48"/>
      <c r="B4" s="75"/>
      <c r="C4" s="263" t="s">
        <v>137</v>
      </c>
      <c r="D4" s="280" t="s">
        <v>130</v>
      </c>
      <c r="E4" s="281"/>
      <c r="F4" s="163"/>
      <c r="G4" s="280" t="s">
        <v>131</v>
      </c>
      <c r="H4" s="281"/>
      <c r="I4" s="163"/>
      <c r="J4" s="243" t="s">
        <v>132</v>
      </c>
      <c r="K4" s="247"/>
      <c r="L4" s="254" t="s">
        <v>139</v>
      </c>
      <c r="M4" s="254" t="s">
        <v>126</v>
      </c>
    </row>
    <row r="5" spans="1:13" ht="30" customHeight="1" thickBot="1">
      <c r="A5" s="48" t="s">
        <v>0</v>
      </c>
      <c r="B5" s="75" t="s">
        <v>1</v>
      </c>
      <c r="C5" s="257"/>
      <c r="D5" s="151" t="s">
        <v>133</v>
      </c>
      <c r="E5" s="101" t="s">
        <v>134</v>
      </c>
      <c r="F5" s="135" t="s">
        <v>2</v>
      </c>
      <c r="G5" s="151" t="s">
        <v>135</v>
      </c>
      <c r="H5" s="101" t="s">
        <v>136</v>
      </c>
      <c r="I5" s="135" t="s">
        <v>3</v>
      </c>
      <c r="J5" s="244"/>
      <c r="K5" s="262"/>
      <c r="L5" s="255"/>
      <c r="M5" s="256"/>
    </row>
    <row r="6" spans="1:14" ht="18" customHeight="1">
      <c r="A6" s="35" t="s">
        <v>5</v>
      </c>
      <c r="B6" s="76" t="s">
        <v>6</v>
      </c>
      <c r="C6" s="104" t="s">
        <v>21</v>
      </c>
      <c r="D6" s="108">
        <v>4</v>
      </c>
      <c r="E6" s="25">
        <v>4</v>
      </c>
      <c r="F6" s="119">
        <f aca="true" t="shared" si="0" ref="F6:F19">((D6+E6)*50*35)/60</f>
        <v>233.33333333333334</v>
      </c>
      <c r="G6" s="120">
        <v>4</v>
      </c>
      <c r="H6" s="121">
        <v>4</v>
      </c>
      <c r="I6" s="119">
        <f aca="true" t="shared" si="1" ref="I6:I12">((G6+H6)*50*35)/60</f>
        <v>233.33333333333334</v>
      </c>
      <c r="J6" s="120">
        <v>4</v>
      </c>
      <c r="K6" s="140">
        <f aca="true" t="shared" si="2" ref="K6:K12">(J6*50*35)/60</f>
        <v>116.66666666666667</v>
      </c>
      <c r="L6" s="177">
        <f aca="true" t="shared" si="3" ref="L6:L19">F6+I6+K6</f>
        <v>583.3333333333334</v>
      </c>
      <c r="M6" s="166">
        <f>(D6+E6+G6+H6+J6)*35</f>
        <v>700</v>
      </c>
      <c r="N6" s="5"/>
    </row>
    <row r="7" spans="1:14" ht="18" customHeight="1">
      <c r="A7" s="35" t="s">
        <v>5</v>
      </c>
      <c r="B7" s="76" t="s">
        <v>6</v>
      </c>
      <c r="C7" s="104" t="s">
        <v>22</v>
      </c>
      <c r="D7" s="108">
        <v>4</v>
      </c>
      <c r="E7" s="25">
        <v>4</v>
      </c>
      <c r="F7" s="119">
        <f t="shared" si="0"/>
        <v>233.33333333333334</v>
      </c>
      <c r="G7" s="122"/>
      <c r="H7" s="123"/>
      <c r="I7" s="126"/>
      <c r="J7" s="122"/>
      <c r="K7" s="140"/>
      <c r="L7" s="177">
        <f t="shared" si="3"/>
        <v>233.33333333333334</v>
      </c>
      <c r="M7" s="166">
        <f aca="true" t="shared" si="4" ref="M7:M23">(D7+E7+G7+H7+J7)*35</f>
        <v>280</v>
      </c>
      <c r="N7" s="5"/>
    </row>
    <row r="8" spans="1:14" ht="18" customHeight="1">
      <c r="A8" s="35" t="s">
        <v>7</v>
      </c>
      <c r="B8" s="76" t="s">
        <v>8</v>
      </c>
      <c r="C8" s="104" t="s">
        <v>10</v>
      </c>
      <c r="D8" s="108">
        <v>3</v>
      </c>
      <c r="E8" s="25">
        <v>3</v>
      </c>
      <c r="F8" s="119">
        <f t="shared" si="0"/>
        <v>175</v>
      </c>
      <c r="G8" s="120">
        <v>3</v>
      </c>
      <c r="H8" s="121">
        <v>3</v>
      </c>
      <c r="I8" s="119">
        <f t="shared" si="1"/>
        <v>175</v>
      </c>
      <c r="J8" s="120">
        <v>2</v>
      </c>
      <c r="K8" s="140">
        <f t="shared" si="2"/>
        <v>58.333333333333336</v>
      </c>
      <c r="L8" s="177">
        <f t="shared" si="3"/>
        <v>408.3333333333333</v>
      </c>
      <c r="M8" s="166">
        <f t="shared" si="4"/>
        <v>490</v>
      </c>
      <c r="N8" s="5"/>
    </row>
    <row r="9" spans="1:14" ht="18" customHeight="1">
      <c r="A9" s="35" t="s">
        <v>7</v>
      </c>
      <c r="B9" s="76" t="s">
        <v>8</v>
      </c>
      <c r="C9" s="104" t="s">
        <v>9</v>
      </c>
      <c r="D9" s="108">
        <v>3</v>
      </c>
      <c r="E9" s="25">
        <v>3</v>
      </c>
      <c r="F9" s="119">
        <f t="shared" si="0"/>
        <v>175</v>
      </c>
      <c r="G9" s="122"/>
      <c r="H9" s="123"/>
      <c r="I9" s="126"/>
      <c r="J9" s="122"/>
      <c r="K9" s="140"/>
      <c r="L9" s="177">
        <f t="shared" si="3"/>
        <v>175</v>
      </c>
      <c r="M9" s="166">
        <f t="shared" si="4"/>
        <v>210</v>
      </c>
      <c r="N9" s="5"/>
    </row>
    <row r="10" spans="1:14" ht="18" customHeight="1">
      <c r="A10" s="35" t="s">
        <v>37</v>
      </c>
      <c r="B10" s="76" t="s">
        <v>41</v>
      </c>
      <c r="C10" s="104" t="s">
        <v>23</v>
      </c>
      <c r="D10" s="108">
        <v>3</v>
      </c>
      <c r="E10" s="25">
        <v>3</v>
      </c>
      <c r="F10" s="119">
        <f t="shared" si="0"/>
        <v>175</v>
      </c>
      <c r="G10" s="122"/>
      <c r="H10" s="123"/>
      <c r="I10" s="126"/>
      <c r="J10" s="122"/>
      <c r="K10" s="140"/>
      <c r="L10" s="177">
        <f t="shared" si="3"/>
        <v>175</v>
      </c>
      <c r="M10" s="166">
        <f t="shared" si="4"/>
        <v>210</v>
      </c>
      <c r="N10" s="5"/>
    </row>
    <row r="11" spans="1:13" ht="18" customHeight="1">
      <c r="A11" s="35" t="s">
        <v>11</v>
      </c>
      <c r="B11" s="76" t="s">
        <v>12</v>
      </c>
      <c r="C11" s="104" t="s">
        <v>24</v>
      </c>
      <c r="D11" s="108">
        <v>3</v>
      </c>
      <c r="E11" s="25">
        <v>3</v>
      </c>
      <c r="F11" s="119">
        <f t="shared" si="0"/>
        <v>175</v>
      </c>
      <c r="G11" s="122"/>
      <c r="H11" s="123"/>
      <c r="I11" s="126"/>
      <c r="J11" s="122"/>
      <c r="K11" s="140"/>
      <c r="L11" s="177">
        <f t="shared" si="3"/>
        <v>175</v>
      </c>
      <c r="M11" s="166">
        <f t="shared" si="4"/>
        <v>210</v>
      </c>
    </row>
    <row r="12" spans="1:13" ht="18" customHeight="1">
      <c r="A12" s="35" t="s">
        <v>16</v>
      </c>
      <c r="B12" s="76" t="s">
        <v>16</v>
      </c>
      <c r="C12" s="104" t="s">
        <v>17</v>
      </c>
      <c r="D12" s="108">
        <v>1</v>
      </c>
      <c r="E12" s="25">
        <v>1</v>
      </c>
      <c r="F12" s="119">
        <f t="shared" si="0"/>
        <v>58.333333333333336</v>
      </c>
      <c r="G12" s="120">
        <v>1</v>
      </c>
      <c r="H12" s="121">
        <v>1</v>
      </c>
      <c r="I12" s="119">
        <f t="shared" si="1"/>
        <v>58.333333333333336</v>
      </c>
      <c r="J12" s="120">
        <v>1</v>
      </c>
      <c r="K12" s="140">
        <f t="shared" si="2"/>
        <v>29.166666666666668</v>
      </c>
      <c r="L12" s="177">
        <f t="shared" si="3"/>
        <v>145.83333333333334</v>
      </c>
      <c r="M12" s="166">
        <f t="shared" si="4"/>
        <v>175</v>
      </c>
    </row>
    <row r="13" spans="1:13" ht="18" customHeight="1" thickBot="1">
      <c r="A13" s="35"/>
      <c r="B13" s="76"/>
      <c r="C13" s="105" t="s">
        <v>18</v>
      </c>
      <c r="D13" s="109">
        <f>SUM(D6:D12)</f>
        <v>21</v>
      </c>
      <c r="E13" s="26">
        <f>SUM(E6:E12)</f>
        <v>21</v>
      </c>
      <c r="F13" s="119">
        <f t="shared" si="0"/>
        <v>1225</v>
      </c>
      <c r="G13" s="124"/>
      <c r="H13" s="125"/>
      <c r="I13" s="126"/>
      <c r="J13" s="124"/>
      <c r="K13" s="140"/>
      <c r="L13" s="177">
        <f t="shared" si="3"/>
        <v>1225</v>
      </c>
      <c r="M13" s="166">
        <f t="shared" si="4"/>
        <v>1470</v>
      </c>
    </row>
    <row r="14" spans="1:13" ht="18" customHeight="1">
      <c r="A14" s="28" t="s">
        <v>53</v>
      </c>
      <c r="B14" s="78" t="s">
        <v>52</v>
      </c>
      <c r="C14" s="106" t="s">
        <v>27</v>
      </c>
      <c r="D14" s="164"/>
      <c r="E14" s="165"/>
      <c r="F14" s="119"/>
      <c r="G14" s="120">
        <v>4</v>
      </c>
      <c r="H14" s="121">
        <v>4</v>
      </c>
      <c r="I14" s="119">
        <f aca="true" t="shared" si="5" ref="I14:I23">((G14+H14)*50*35)/60</f>
        <v>233.33333333333334</v>
      </c>
      <c r="J14" s="120">
        <v>4</v>
      </c>
      <c r="K14" s="140">
        <f aca="true" t="shared" si="6" ref="K14:K23">(J14*50*35)/60</f>
        <v>116.66666666666667</v>
      </c>
      <c r="L14" s="177">
        <f t="shared" si="3"/>
        <v>350</v>
      </c>
      <c r="M14" s="166">
        <f t="shared" si="4"/>
        <v>420</v>
      </c>
    </row>
    <row r="15" spans="1:13" ht="18" customHeight="1">
      <c r="A15" s="31" t="s">
        <v>37</v>
      </c>
      <c r="B15" s="79" t="s">
        <v>41</v>
      </c>
      <c r="C15" s="107" t="s">
        <v>28</v>
      </c>
      <c r="D15" s="114"/>
      <c r="E15" s="115"/>
      <c r="F15" s="119"/>
      <c r="G15" s="112">
        <v>4</v>
      </c>
      <c r="H15" s="113">
        <v>4</v>
      </c>
      <c r="I15" s="119">
        <f t="shared" si="5"/>
        <v>233.33333333333334</v>
      </c>
      <c r="J15" s="112">
        <v>4</v>
      </c>
      <c r="K15" s="140">
        <f t="shared" si="6"/>
        <v>116.66666666666667</v>
      </c>
      <c r="L15" s="177">
        <f t="shared" si="3"/>
        <v>350</v>
      </c>
      <c r="M15" s="166">
        <f t="shared" si="4"/>
        <v>420</v>
      </c>
    </row>
    <row r="16" spans="1:13" ht="18.75" customHeight="1">
      <c r="A16" s="33" t="s">
        <v>89</v>
      </c>
      <c r="B16" s="80"/>
      <c r="C16" s="107" t="s">
        <v>85</v>
      </c>
      <c r="D16" s="112">
        <v>2</v>
      </c>
      <c r="E16" s="113">
        <v>2</v>
      </c>
      <c r="F16" s="119"/>
      <c r="G16" s="112">
        <v>2</v>
      </c>
      <c r="H16" s="113">
        <v>2</v>
      </c>
      <c r="I16" s="119">
        <f t="shared" si="5"/>
        <v>116.66666666666667</v>
      </c>
      <c r="J16" s="112">
        <v>2</v>
      </c>
      <c r="K16" s="140">
        <f t="shared" si="6"/>
        <v>58.333333333333336</v>
      </c>
      <c r="L16" s="177">
        <f t="shared" si="3"/>
        <v>175</v>
      </c>
      <c r="M16" s="166">
        <f t="shared" si="4"/>
        <v>350</v>
      </c>
    </row>
    <row r="17" spans="1:13" ht="18.75" customHeight="1">
      <c r="A17" s="33" t="s">
        <v>90</v>
      </c>
      <c r="B17" s="80"/>
      <c r="C17" s="107" t="s">
        <v>86</v>
      </c>
      <c r="D17" s="112">
        <v>8</v>
      </c>
      <c r="E17" s="113">
        <v>8</v>
      </c>
      <c r="F17" s="119">
        <f t="shared" si="0"/>
        <v>466.6666666666667</v>
      </c>
      <c r="G17" s="112">
        <v>8</v>
      </c>
      <c r="H17" s="113">
        <v>8</v>
      </c>
      <c r="I17" s="119">
        <f t="shared" si="5"/>
        <v>466.6666666666667</v>
      </c>
      <c r="J17" s="112">
        <v>8</v>
      </c>
      <c r="K17" s="140">
        <f t="shared" si="6"/>
        <v>233.33333333333334</v>
      </c>
      <c r="L17" s="177">
        <f t="shared" si="3"/>
        <v>1166.6666666666667</v>
      </c>
      <c r="M17" s="170">
        <f t="shared" si="4"/>
        <v>1400</v>
      </c>
    </row>
    <row r="18" spans="1:13" ht="18.75" customHeight="1">
      <c r="A18" s="33" t="s">
        <v>91</v>
      </c>
      <c r="B18" s="80"/>
      <c r="C18" s="107" t="s">
        <v>87</v>
      </c>
      <c r="D18" s="112">
        <v>3</v>
      </c>
      <c r="E18" s="113">
        <v>3</v>
      </c>
      <c r="F18" s="119">
        <f t="shared" si="0"/>
        <v>175</v>
      </c>
      <c r="G18" s="112">
        <v>4</v>
      </c>
      <c r="H18" s="113">
        <v>4</v>
      </c>
      <c r="I18" s="119">
        <f t="shared" si="5"/>
        <v>233.33333333333334</v>
      </c>
      <c r="J18" s="112">
        <v>4</v>
      </c>
      <c r="K18" s="140">
        <f t="shared" si="6"/>
        <v>116.66666666666667</v>
      </c>
      <c r="L18" s="177">
        <f t="shared" si="3"/>
        <v>525</v>
      </c>
      <c r="M18" s="166">
        <f t="shared" si="4"/>
        <v>630</v>
      </c>
    </row>
    <row r="19" spans="1:13" ht="18.75" customHeight="1">
      <c r="A19" s="33" t="s">
        <v>92</v>
      </c>
      <c r="B19" s="80"/>
      <c r="C19" s="107" t="s">
        <v>88</v>
      </c>
      <c r="D19" s="112">
        <v>2</v>
      </c>
      <c r="E19" s="113">
        <v>2</v>
      </c>
      <c r="F19" s="119">
        <f t="shared" si="0"/>
        <v>116.66666666666667</v>
      </c>
      <c r="G19" s="112">
        <v>2</v>
      </c>
      <c r="H19" s="113">
        <v>2</v>
      </c>
      <c r="I19" s="119">
        <f t="shared" si="5"/>
        <v>116.66666666666667</v>
      </c>
      <c r="J19" s="112">
        <v>2</v>
      </c>
      <c r="K19" s="140">
        <f t="shared" si="6"/>
        <v>58.333333333333336</v>
      </c>
      <c r="L19" s="177">
        <f t="shared" si="3"/>
        <v>291.6666666666667</v>
      </c>
      <c r="M19" s="166">
        <f t="shared" si="4"/>
        <v>350</v>
      </c>
    </row>
    <row r="20" spans="1:13" ht="18" customHeight="1" thickBot="1">
      <c r="A20" s="28" t="s">
        <v>49</v>
      </c>
      <c r="B20" s="78" t="s">
        <v>50</v>
      </c>
      <c r="C20" s="181" t="s">
        <v>29</v>
      </c>
      <c r="D20" s="182"/>
      <c r="E20" s="208"/>
      <c r="F20" s="184">
        <f>((D20+E20)*50*35)/60</f>
        <v>0</v>
      </c>
      <c r="G20" s="185">
        <v>3</v>
      </c>
      <c r="H20" s="186">
        <v>3</v>
      </c>
      <c r="I20" s="184">
        <f t="shared" si="5"/>
        <v>175</v>
      </c>
      <c r="J20" s="185">
        <v>3</v>
      </c>
      <c r="K20" s="198">
        <f t="shared" si="6"/>
        <v>87.5</v>
      </c>
      <c r="L20" s="189">
        <f>F20+I20+K20</f>
        <v>262.5</v>
      </c>
      <c r="M20" s="167">
        <f t="shared" si="4"/>
        <v>315</v>
      </c>
    </row>
    <row r="21" spans="1:13" ht="33" customHeight="1" thickBot="1">
      <c r="A21" s="28"/>
      <c r="B21" s="78"/>
      <c r="C21" s="232" t="s">
        <v>138</v>
      </c>
      <c r="D21" s="233"/>
      <c r="E21" s="233"/>
      <c r="F21" s="233"/>
      <c r="G21" s="233"/>
      <c r="H21" s="233"/>
      <c r="I21" s="233"/>
      <c r="J21" s="233"/>
      <c r="K21" s="233"/>
      <c r="L21" s="234"/>
      <c r="M21" s="200"/>
    </row>
    <row r="22" spans="1:13" ht="32.25" customHeight="1" thickBot="1">
      <c r="A22" s="8"/>
      <c r="B22" s="81"/>
      <c r="C22" s="238" t="s">
        <v>20</v>
      </c>
      <c r="D22" s="239"/>
      <c r="E22" s="291"/>
      <c r="F22" s="217"/>
      <c r="G22" s="218">
        <v>1</v>
      </c>
      <c r="H22" s="218">
        <v>1</v>
      </c>
      <c r="I22" s="192">
        <f t="shared" si="5"/>
        <v>58.333333333333336</v>
      </c>
      <c r="J22" s="191">
        <v>2</v>
      </c>
      <c r="K22" s="193">
        <f t="shared" si="6"/>
        <v>58.333333333333336</v>
      </c>
      <c r="L22" s="195">
        <f>F22+I22+K22</f>
        <v>116.66666666666667</v>
      </c>
      <c r="M22" s="168">
        <f t="shared" si="4"/>
        <v>140</v>
      </c>
    </row>
    <row r="23" spans="1:13" ht="18" customHeight="1" thickBot="1">
      <c r="A23" s="8"/>
      <c r="B23" s="81"/>
      <c r="C23" s="116" t="s">
        <v>129</v>
      </c>
      <c r="D23" s="117">
        <f>SUM(D6:D22)-D13</f>
        <v>36</v>
      </c>
      <c r="E23" s="118">
        <f>SUM(E6:E22)-E13</f>
        <v>36</v>
      </c>
      <c r="F23" s="131">
        <f>((D23+E23)*50*35)/60</f>
        <v>2100</v>
      </c>
      <c r="G23" s="117">
        <f>SUM(G6:G22)-G13</f>
        <v>36</v>
      </c>
      <c r="H23" s="118">
        <f>SUM(H6:H22)-H13</f>
        <v>36</v>
      </c>
      <c r="I23" s="131">
        <f t="shared" si="5"/>
        <v>2100</v>
      </c>
      <c r="J23" s="132">
        <f>SUM(J6:J22)-J13</f>
        <v>36</v>
      </c>
      <c r="K23" s="194">
        <f t="shared" si="6"/>
        <v>1050</v>
      </c>
      <c r="L23" s="178">
        <f>F23+I23+K23</f>
        <v>5250</v>
      </c>
      <c r="M23" s="169">
        <f t="shared" si="4"/>
        <v>6300</v>
      </c>
    </row>
    <row r="24" spans="1:13" ht="18" customHeight="1" hidden="1">
      <c r="A24" s="74"/>
      <c r="B24" s="74"/>
      <c r="C24" s="82" t="s">
        <v>19</v>
      </c>
      <c r="D24" s="37">
        <v>11</v>
      </c>
      <c r="E24" s="37">
        <v>11</v>
      </c>
      <c r="F24" s="38"/>
      <c r="G24" s="37">
        <v>10</v>
      </c>
      <c r="H24" s="37">
        <v>10</v>
      </c>
      <c r="I24" s="38"/>
      <c r="J24" s="37">
        <v>10</v>
      </c>
      <c r="K24" s="49"/>
      <c r="L24" s="83"/>
      <c r="M24" s="6"/>
    </row>
    <row r="25" spans="1:13" ht="18" customHeight="1">
      <c r="A25" s="12"/>
      <c r="B25" s="12"/>
      <c r="C25" s="13"/>
      <c r="D25" s="14"/>
      <c r="E25" s="14"/>
      <c r="F25" s="15"/>
      <c r="G25" s="14"/>
      <c r="H25" s="14"/>
      <c r="I25" s="15"/>
      <c r="J25" s="14"/>
      <c r="K25" s="16"/>
      <c r="L25" s="17"/>
      <c r="M25" s="6"/>
    </row>
  </sheetData>
  <mergeCells count="11">
    <mergeCell ref="M4:M5"/>
    <mergeCell ref="J4:K5"/>
    <mergeCell ref="C3:L3"/>
    <mergeCell ref="L4:L5"/>
    <mergeCell ref="C1:L1"/>
    <mergeCell ref="C21:L21"/>
    <mergeCell ref="C22:E22"/>
    <mergeCell ref="C2:L2"/>
    <mergeCell ref="C4:C5"/>
    <mergeCell ref="D4:E4"/>
    <mergeCell ref="G4:H4"/>
  </mergeCells>
  <printOptions horizontalCentered="1" verticalCentered="1"/>
  <pageMargins left="0.2362204724409449" right="0.11811023622047245" top="0.31496062992125984" bottom="0.5118110236220472" header="0.15748031496062992" footer="0.1968503937007874"/>
  <pageSetup cellComments="asDisplayed" fitToHeight="1" fitToWidth="1" horizontalDpi="600" verticalDpi="600" orientation="landscape" paperSize="9" r:id="rId1"/>
  <headerFooter alignWithMargins="0">
    <oddHeader>&amp;C01 dicembre 2009</oddHeader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="70" zoomScaleNormal="70" workbookViewId="0" topLeftCell="C1">
      <selection activeCell="R16" sqref="R16"/>
    </sheetView>
  </sheetViews>
  <sheetFormatPr defaultColWidth="9.140625" defaultRowHeight="12.75"/>
  <cols>
    <col min="1" max="1" width="11.421875" style="2" hidden="1" customWidth="1"/>
    <col min="2" max="2" width="11.7109375" style="2" hidden="1" customWidth="1"/>
    <col min="3" max="3" width="56.28125" style="2" customWidth="1"/>
    <col min="4" max="4" width="11.8515625" style="21" customWidth="1"/>
    <col min="5" max="5" width="11.7109375" style="21" customWidth="1"/>
    <col min="6" max="6" width="7.421875" style="22" hidden="1" customWidth="1"/>
    <col min="7" max="8" width="11.7109375" style="21" customWidth="1"/>
    <col min="9" max="9" width="7.140625" style="22" hidden="1" customWidth="1"/>
    <col min="10" max="10" width="11.7109375" style="21" customWidth="1"/>
    <col min="11" max="11" width="8.140625" style="18" hidden="1" customWidth="1"/>
    <col min="12" max="12" width="18.00390625" style="18" hidden="1" customWidth="1"/>
    <col min="13" max="13" width="17.8515625" style="94" hidden="1" customWidth="1"/>
    <col min="14" max="14" width="13.7109375" style="2" customWidth="1"/>
    <col min="15" max="16384" width="9.140625" style="2" customWidth="1"/>
  </cols>
  <sheetData>
    <row r="1" spans="1:13" ht="28.5" customHeight="1" thickBot="1">
      <c r="A1" s="47"/>
      <c r="B1" s="77"/>
      <c r="C1" s="235" t="s">
        <v>119</v>
      </c>
      <c r="D1" s="236"/>
      <c r="E1" s="236"/>
      <c r="F1" s="236"/>
      <c r="G1" s="236"/>
      <c r="H1" s="236"/>
      <c r="I1" s="236"/>
      <c r="J1" s="236"/>
      <c r="K1" s="236"/>
      <c r="L1" s="237"/>
      <c r="M1" s="197"/>
    </row>
    <row r="2" spans="1:13" ht="28.5" customHeight="1" hidden="1">
      <c r="A2" s="47"/>
      <c r="B2" s="77"/>
      <c r="C2" s="229" t="s">
        <v>123</v>
      </c>
      <c r="D2" s="230"/>
      <c r="E2" s="230"/>
      <c r="F2" s="230"/>
      <c r="G2" s="230"/>
      <c r="H2" s="230"/>
      <c r="I2" s="230"/>
      <c r="J2" s="230"/>
      <c r="K2" s="230"/>
      <c r="L2" s="231"/>
      <c r="M2" s="98"/>
    </row>
    <row r="3" spans="1:13" ht="24" hidden="1" thickBot="1">
      <c r="A3" s="48"/>
      <c r="B3" s="75"/>
      <c r="C3" s="250" t="s">
        <v>120</v>
      </c>
      <c r="D3" s="251"/>
      <c r="E3" s="251"/>
      <c r="F3" s="252"/>
      <c r="G3" s="252"/>
      <c r="H3" s="252"/>
      <c r="I3" s="252"/>
      <c r="J3" s="252"/>
      <c r="K3" s="252"/>
      <c r="L3" s="253"/>
      <c r="M3" s="98"/>
    </row>
    <row r="4" spans="1:13" ht="41.25" customHeight="1">
      <c r="A4" s="48"/>
      <c r="B4" s="75"/>
      <c r="C4" s="263" t="s">
        <v>137</v>
      </c>
      <c r="D4" s="280" t="s">
        <v>130</v>
      </c>
      <c r="E4" s="281"/>
      <c r="F4" s="163"/>
      <c r="G4" s="280" t="s">
        <v>131</v>
      </c>
      <c r="H4" s="281"/>
      <c r="I4" s="163"/>
      <c r="J4" s="243" t="s">
        <v>132</v>
      </c>
      <c r="K4" s="247"/>
      <c r="L4" s="254" t="s">
        <v>139</v>
      </c>
      <c r="M4" s="254" t="s">
        <v>126</v>
      </c>
    </row>
    <row r="5" spans="1:13" ht="30" customHeight="1" thickBot="1">
      <c r="A5" s="48" t="s">
        <v>0</v>
      </c>
      <c r="B5" s="75" t="s">
        <v>1</v>
      </c>
      <c r="C5" s="257"/>
      <c r="D5" s="151" t="s">
        <v>133</v>
      </c>
      <c r="E5" s="101" t="s">
        <v>134</v>
      </c>
      <c r="F5" s="135" t="s">
        <v>2</v>
      </c>
      <c r="G5" s="151" t="s">
        <v>135</v>
      </c>
      <c r="H5" s="101" t="s">
        <v>136</v>
      </c>
      <c r="I5" s="135" t="s">
        <v>3</v>
      </c>
      <c r="J5" s="244"/>
      <c r="K5" s="262"/>
      <c r="L5" s="255"/>
      <c r="M5" s="256"/>
    </row>
    <row r="6" spans="1:14" ht="18" customHeight="1">
      <c r="A6" s="35" t="s">
        <v>5</v>
      </c>
      <c r="B6" s="76" t="s">
        <v>6</v>
      </c>
      <c r="C6" s="104" t="s">
        <v>21</v>
      </c>
      <c r="D6" s="108">
        <v>4</v>
      </c>
      <c r="E6" s="25">
        <v>4</v>
      </c>
      <c r="F6" s="119">
        <f aca="true" t="shared" si="0" ref="F6:F21">((D6+E6)*50*35)/60</f>
        <v>233.33333333333334</v>
      </c>
      <c r="G6" s="120">
        <v>4</v>
      </c>
      <c r="H6" s="121">
        <v>4</v>
      </c>
      <c r="I6" s="119">
        <f aca="true" t="shared" si="1" ref="I6:I21">((G6+H6)*50*35)/60</f>
        <v>233.33333333333334</v>
      </c>
      <c r="J6" s="120">
        <v>4</v>
      </c>
      <c r="K6" s="140">
        <f>(J6*50*35)/60</f>
        <v>116.66666666666667</v>
      </c>
      <c r="L6" s="177">
        <f aca="true" t="shared" si="2" ref="L6:L22">F6+I6+K6</f>
        <v>583.3333333333334</v>
      </c>
      <c r="M6" s="166">
        <f>(D6+E6+G6+H6+J6)*35</f>
        <v>700</v>
      </c>
      <c r="N6" s="5"/>
    </row>
    <row r="7" spans="1:14" ht="18" customHeight="1">
      <c r="A7" s="35" t="s">
        <v>5</v>
      </c>
      <c r="B7" s="76" t="s">
        <v>6</v>
      </c>
      <c r="C7" s="104" t="s">
        <v>22</v>
      </c>
      <c r="D7" s="108">
        <v>4</v>
      </c>
      <c r="E7" s="25">
        <v>4</v>
      </c>
      <c r="F7" s="119">
        <f t="shared" si="0"/>
        <v>233.33333333333334</v>
      </c>
      <c r="G7" s="122"/>
      <c r="H7" s="123"/>
      <c r="I7" s="126"/>
      <c r="J7" s="122"/>
      <c r="K7" s="140"/>
      <c r="L7" s="177">
        <f t="shared" si="2"/>
        <v>233.33333333333334</v>
      </c>
      <c r="M7" s="166">
        <f aca="true" t="shared" si="3" ref="M7:M25">(D7+E7+G7+H7+J7)*35</f>
        <v>280</v>
      </c>
      <c r="N7" s="5"/>
    </row>
    <row r="8" spans="1:14" ht="18" customHeight="1">
      <c r="A8" s="35" t="s">
        <v>7</v>
      </c>
      <c r="B8" s="76" t="s">
        <v>8</v>
      </c>
      <c r="C8" s="104" t="s">
        <v>10</v>
      </c>
      <c r="D8" s="108">
        <v>3</v>
      </c>
      <c r="E8" s="25">
        <v>3</v>
      </c>
      <c r="F8" s="119">
        <f t="shared" si="0"/>
        <v>175</v>
      </c>
      <c r="G8" s="120">
        <v>3</v>
      </c>
      <c r="H8" s="121">
        <v>3</v>
      </c>
      <c r="I8" s="119">
        <f t="shared" si="1"/>
        <v>175</v>
      </c>
      <c r="J8" s="120">
        <v>3</v>
      </c>
      <c r="K8" s="140">
        <f aca="true" t="shared" si="4" ref="K8:K21">(J8*50*35)/60</f>
        <v>87.5</v>
      </c>
      <c r="L8" s="177">
        <f t="shared" si="2"/>
        <v>437.5</v>
      </c>
      <c r="M8" s="166">
        <f t="shared" si="3"/>
        <v>525</v>
      </c>
      <c r="N8" s="5"/>
    </row>
    <row r="9" spans="1:14" ht="18" customHeight="1">
      <c r="A9" s="35" t="s">
        <v>7</v>
      </c>
      <c r="B9" s="76" t="s">
        <v>8</v>
      </c>
      <c r="C9" s="104" t="s">
        <v>9</v>
      </c>
      <c r="D9" s="108">
        <v>3</v>
      </c>
      <c r="E9" s="25">
        <v>3</v>
      </c>
      <c r="F9" s="119">
        <f t="shared" si="0"/>
        <v>175</v>
      </c>
      <c r="G9" s="122"/>
      <c r="H9" s="123"/>
      <c r="I9" s="126"/>
      <c r="J9" s="122"/>
      <c r="K9" s="140"/>
      <c r="L9" s="177">
        <f t="shared" si="2"/>
        <v>175</v>
      </c>
      <c r="M9" s="166">
        <f t="shared" si="3"/>
        <v>210</v>
      </c>
      <c r="N9" s="5"/>
    </row>
    <row r="10" spans="1:14" ht="18" customHeight="1">
      <c r="A10" s="35" t="s">
        <v>37</v>
      </c>
      <c r="B10" s="76" t="s">
        <v>41</v>
      </c>
      <c r="C10" s="104" t="s">
        <v>23</v>
      </c>
      <c r="D10" s="108">
        <v>3</v>
      </c>
      <c r="E10" s="25">
        <v>3</v>
      </c>
      <c r="F10" s="119">
        <f t="shared" si="0"/>
        <v>175</v>
      </c>
      <c r="G10" s="122"/>
      <c r="H10" s="123"/>
      <c r="I10" s="126"/>
      <c r="J10" s="122"/>
      <c r="K10" s="140"/>
      <c r="L10" s="177">
        <f t="shared" si="2"/>
        <v>175</v>
      </c>
      <c r="M10" s="166">
        <f t="shared" si="3"/>
        <v>210</v>
      </c>
      <c r="N10" s="5"/>
    </row>
    <row r="11" spans="1:13" ht="18" customHeight="1">
      <c r="A11" s="35" t="s">
        <v>11</v>
      </c>
      <c r="B11" s="76" t="s">
        <v>12</v>
      </c>
      <c r="C11" s="104" t="s">
        <v>24</v>
      </c>
      <c r="D11" s="108">
        <v>3</v>
      </c>
      <c r="E11" s="25">
        <v>3</v>
      </c>
      <c r="F11" s="119">
        <f t="shared" si="0"/>
        <v>175</v>
      </c>
      <c r="G11" s="122"/>
      <c r="H11" s="123"/>
      <c r="I11" s="126"/>
      <c r="J11" s="122"/>
      <c r="K11" s="140"/>
      <c r="L11" s="177">
        <f t="shared" si="2"/>
        <v>175</v>
      </c>
      <c r="M11" s="166">
        <f t="shared" si="3"/>
        <v>210</v>
      </c>
    </row>
    <row r="12" spans="1:13" ht="18" customHeight="1">
      <c r="A12" s="35" t="s">
        <v>13</v>
      </c>
      <c r="B12" s="76" t="s">
        <v>14</v>
      </c>
      <c r="C12" s="104" t="s">
        <v>15</v>
      </c>
      <c r="D12" s="108">
        <v>3</v>
      </c>
      <c r="E12" s="25">
        <v>3</v>
      </c>
      <c r="F12" s="119">
        <f t="shared" si="0"/>
        <v>175</v>
      </c>
      <c r="G12" s="120">
        <v>2</v>
      </c>
      <c r="H12" s="121">
        <v>2</v>
      </c>
      <c r="I12" s="119">
        <f t="shared" si="1"/>
        <v>116.66666666666667</v>
      </c>
      <c r="J12" s="122"/>
      <c r="K12" s="140"/>
      <c r="L12" s="177">
        <f t="shared" si="2"/>
        <v>291.6666666666667</v>
      </c>
      <c r="M12" s="166">
        <f t="shared" si="3"/>
        <v>350</v>
      </c>
    </row>
    <row r="13" spans="1:13" ht="18" customHeight="1">
      <c r="A13" s="35" t="s">
        <v>16</v>
      </c>
      <c r="B13" s="76" t="s">
        <v>16</v>
      </c>
      <c r="C13" s="104" t="s">
        <v>17</v>
      </c>
      <c r="D13" s="108">
        <v>1</v>
      </c>
      <c r="E13" s="25">
        <v>1</v>
      </c>
      <c r="F13" s="119">
        <f t="shared" si="0"/>
        <v>58.333333333333336</v>
      </c>
      <c r="G13" s="120">
        <v>1</v>
      </c>
      <c r="H13" s="121">
        <v>1</v>
      </c>
      <c r="I13" s="119">
        <f t="shared" si="1"/>
        <v>58.333333333333336</v>
      </c>
      <c r="J13" s="120">
        <v>1</v>
      </c>
      <c r="K13" s="140">
        <f t="shared" si="4"/>
        <v>29.166666666666668</v>
      </c>
      <c r="L13" s="177">
        <f t="shared" si="2"/>
        <v>145.83333333333334</v>
      </c>
      <c r="M13" s="166">
        <f t="shared" si="3"/>
        <v>175</v>
      </c>
    </row>
    <row r="14" spans="1:13" ht="18" customHeight="1" thickBot="1">
      <c r="A14" s="35"/>
      <c r="B14" s="76"/>
      <c r="C14" s="105" t="s">
        <v>108</v>
      </c>
      <c r="D14" s="109">
        <f>SUM(D6:D13)</f>
        <v>24</v>
      </c>
      <c r="E14" s="26">
        <f>SUM(E6:E13)</f>
        <v>24</v>
      </c>
      <c r="F14" s="119">
        <f t="shared" si="0"/>
        <v>1400</v>
      </c>
      <c r="G14" s="124"/>
      <c r="H14" s="125"/>
      <c r="I14" s="126"/>
      <c r="J14" s="124"/>
      <c r="K14" s="140"/>
      <c r="L14" s="177">
        <f t="shared" si="2"/>
        <v>1400</v>
      </c>
      <c r="M14" s="166">
        <f t="shared" si="3"/>
        <v>1680</v>
      </c>
    </row>
    <row r="15" spans="1:13" ht="18" customHeight="1">
      <c r="A15" s="28" t="s">
        <v>53</v>
      </c>
      <c r="B15" s="78" t="s">
        <v>52</v>
      </c>
      <c r="C15" s="106" t="s">
        <v>27</v>
      </c>
      <c r="D15" s="164"/>
      <c r="E15" s="165"/>
      <c r="F15" s="119"/>
      <c r="G15" s="120">
        <v>4</v>
      </c>
      <c r="H15" s="121">
        <v>4</v>
      </c>
      <c r="I15" s="119">
        <f t="shared" si="1"/>
        <v>233.33333333333334</v>
      </c>
      <c r="J15" s="120">
        <v>4</v>
      </c>
      <c r="K15" s="140">
        <f t="shared" si="4"/>
        <v>116.66666666666667</v>
      </c>
      <c r="L15" s="177">
        <f t="shared" si="2"/>
        <v>350</v>
      </c>
      <c r="M15" s="166">
        <f t="shared" si="3"/>
        <v>420</v>
      </c>
    </row>
    <row r="16" spans="1:13" ht="18" customHeight="1">
      <c r="A16" s="31" t="s">
        <v>37</v>
      </c>
      <c r="B16" s="79" t="s">
        <v>41</v>
      </c>
      <c r="C16" s="107" t="s">
        <v>28</v>
      </c>
      <c r="D16" s="114"/>
      <c r="E16" s="115"/>
      <c r="F16" s="119"/>
      <c r="G16" s="112">
        <v>4</v>
      </c>
      <c r="H16" s="113">
        <v>4</v>
      </c>
      <c r="I16" s="119">
        <f t="shared" si="1"/>
        <v>233.33333333333334</v>
      </c>
      <c r="J16" s="112">
        <v>4</v>
      </c>
      <c r="K16" s="140">
        <f t="shared" si="4"/>
        <v>116.66666666666667</v>
      </c>
      <c r="L16" s="177">
        <f t="shared" si="2"/>
        <v>350</v>
      </c>
      <c r="M16" s="166">
        <f t="shared" si="3"/>
        <v>420</v>
      </c>
    </row>
    <row r="17" spans="1:13" ht="18.75" customHeight="1">
      <c r="A17" s="33" t="s">
        <v>99</v>
      </c>
      <c r="B17" s="80"/>
      <c r="C17" s="107" t="s">
        <v>93</v>
      </c>
      <c r="D17" s="112">
        <v>2</v>
      </c>
      <c r="E17" s="113">
        <v>2</v>
      </c>
      <c r="F17" s="119">
        <f t="shared" si="0"/>
        <v>116.66666666666667</v>
      </c>
      <c r="G17" s="112">
        <v>2</v>
      </c>
      <c r="H17" s="113">
        <v>2</v>
      </c>
      <c r="I17" s="119">
        <f t="shared" si="1"/>
        <v>116.66666666666667</v>
      </c>
      <c r="J17" s="112">
        <v>2</v>
      </c>
      <c r="K17" s="140">
        <f t="shared" si="4"/>
        <v>58.333333333333336</v>
      </c>
      <c r="L17" s="177">
        <f t="shared" si="2"/>
        <v>291.6666666666667</v>
      </c>
      <c r="M17" s="166">
        <f t="shared" si="3"/>
        <v>350</v>
      </c>
    </row>
    <row r="18" spans="1:13" ht="18.75" customHeight="1">
      <c r="A18" s="33" t="s">
        <v>100</v>
      </c>
      <c r="B18" s="80"/>
      <c r="C18" s="107" t="s">
        <v>94</v>
      </c>
      <c r="D18" s="112">
        <v>3</v>
      </c>
      <c r="E18" s="113">
        <v>3</v>
      </c>
      <c r="F18" s="119">
        <f t="shared" si="0"/>
        <v>175</v>
      </c>
      <c r="G18" s="112">
        <v>4</v>
      </c>
      <c r="H18" s="113">
        <v>4</v>
      </c>
      <c r="I18" s="119">
        <f t="shared" si="1"/>
        <v>233.33333333333334</v>
      </c>
      <c r="J18" s="112">
        <v>5</v>
      </c>
      <c r="K18" s="140">
        <f t="shared" si="4"/>
        <v>145.83333333333334</v>
      </c>
      <c r="L18" s="177">
        <f t="shared" si="2"/>
        <v>554.1666666666667</v>
      </c>
      <c r="M18" s="166">
        <f t="shared" si="3"/>
        <v>665</v>
      </c>
    </row>
    <row r="19" spans="1:13" ht="18.75" customHeight="1">
      <c r="A19" s="33" t="s">
        <v>56</v>
      </c>
      <c r="B19" s="80" t="s">
        <v>55</v>
      </c>
      <c r="C19" s="107" t="s">
        <v>95</v>
      </c>
      <c r="D19" s="112">
        <v>2</v>
      </c>
      <c r="E19" s="113">
        <v>2</v>
      </c>
      <c r="F19" s="119"/>
      <c r="G19" s="112">
        <v>3</v>
      </c>
      <c r="H19" s="113">
        <v>3</v>
      </c>
      <c r="I19" s="119">
        <f t="shared" si="1"/>
        <v>175</v>
      </c>
      <c r="J19" s="112">
        <v>3</v>
      </c>
      <c r="K19" s="140">
        <f t="shared" si="4"/>
        <v>87.5</v>
      </c>
      <c r="L19" s="177">
        <f t="shared" si="2"/>
        <v>262.5</v>
      </c>
      <c r="M19" s="166">
        <f t="shared" si="3"/>
        <v>455</v>
      </c>
    </row>
    <row r="20" spans="1:13" ht="18.75" customHeight="1">
      <c r="A20" s="33" t="s">
        <v>99</v>
      </c>
      <c r="B20" s="80"/>
      <c r="C20" s="107" t="s">
        <v>96</v>
      </c>
      <c r="D20" s="112">
        <v>3</v>
      </c>
      <c r="E20" s="113">
        <v>3</v>
      </c>
      <c r="F20" s="119">
        <f t="shared" si="0"/>
        <v>175</v>
      </c>
      <c r="G20" s="112">
        <v>3</v>
      </c>
      <c r="H20" s="113">
        <v>3</v>
      </c>
      <c r="I20" s="119">
        <f t="shared" si="1"/>
        <v>175</v>
      </c>
      <c r="J20" s="112">
        <v>3</v>
      </c>
      <c r="K20" s="140">
        <f t="shared" si="4"/>
        <v>87.5</v>
      </c>
      <c r="L20" s="177">
        <f t="shared" si="2"/>
        <v>437.5</v>
      </c>
      <c r="M20" s="166">
        <f t="shared" si="3"/>
        <v>525</v>
      </c>
    </row>
    <row r="21" spans="1:13" ht="18.75" customHeight="1">
      <c r="A21" s="33" t="s">
        <v>98</v>
      </c>
      <c r="B21" s="80"/>
      <c r="C21" s="107" t="s">
        <v>97</v>
      </c>
      <c r="D21" s="112">
        <v>2</v>
      </c>
      <c r="E21" s="113">
        <v>2</v>
      </c>
      <c r="F21" s="119">
        <f t="shared" si="0"/>
        <v>116.66666666666667</v>
      </c>
      <c r="G21" s="112">
        <v>2</v>
      </c>
      <c r="H21" s="113">
        <v>2</v>
      </c>
      <c r="I21" s="119">
        <f t="shared" si="1"/>
        <v>116.66666666666667</v>
      </c>
      <c r="J21" s="112">
        <v>2</v>
      </c>
      <c r="K21" s="140">
        <f t="shared" si="4"/>
        <v>58.333333333333336</v>
      </c>
      <c r="L21" s="177">
        <f t="shared" si="2"/>
        <v>291.6666666666667</v>
      </c>
      <c r="M21" s="166">
        <f t="shared" si="3"/>
        <v>350</v>
      </c>
    </row>
    <row r="22" spans="1:13" ht="18" customHeight="1" thickBot="1">
      <c r="A22" s="28" t="s">
        <v>49</v>
      </c>
      <c r="B22" s="78" t="s">
        <v>50</v>
      </c>
      <c r="C22" s="181" t="s">
        <v>29</v>
      </c>
      <c r="D22" s="182"/>
      <c r="E22" s="208"/>
      <c r="F22" s="184">
        <f>((D22+E22)*50*35)/60</f>
        <v>0</v>
      </c>
      <c r="G22" s="185">
        <v>3</v>
      </c>
      <c r="H22" s="186">
        <v>3</v>
      </c>
      <c r="I22" s="184">
        <f>((G22+H22)*50*35)/60</f>
        <v>175</v>
      </c>
      <c r="J22" s="185">
        <v>3</v>
      </c>
      <c r="K22" s="198">
        <f>(J22*50*35)/60</f>
        <v>87.5</v>
      </c>
      <c r="L22" s="189">
        <f t="shared" si="2"/>
        <v>262.5</v>
      </c>
      <c r="M22" s="167">
        <f t="shared" si="3"/>
        <v>315</v>
      </c>
    </row>
    <row r="23" spans="1:13" ht="33" customHeight="1" thickBot="1">
      <c r="A23" s="28"/>
      <c r="B23" s="78"/>
      <c r="C23" s="232" t="s">
        <v>138</v>
      </c>
      <c r="D23" s="233"/>
      <c r="E23" s="233"/>
      <c r="F23" s="233"/>
      <c r="G23" s="233"/>
      <c r="H23" s="233"/>
      <c r="I23" s="233"/>
      <c r="J23" s="233"/>
      <c r="K23" s="233"/>
      <c r="L23" s="234"/>
      <c r="M23" s="200"/>
    </row>
    <row r="24" spans="1:13" ht="32.25" customHeight="1" thickBot="1">
      <c r="A24" s="8"/>
      <c r="B24" s="81"/>
      <c r="C24" s="238" t="s">
        <v>20</v>
      </c>
      <c r="D24" s="239"/>
      <c r="E24" s="239"/>
      <c r="F24" s="228"/>
      <c r="G24" s="218">
        <v>1</v>
      </c>
      <c r="H24" s="218">
        <v>1</v>
      </c>
      <c r="I24" s="192">
        <f>((G24+H24)*50*35)/60</f>
        <v>58.333333333333336</v>
      </c>
      <c r="J24" s="191">
        <v>2</v>
      </c>
      <c r="K24" s="193">
        <f>(J24*50*35)/60</f>
        <v>58.333333333333336</v>
      </c>
      <c r="L24" s="219">
        <f>F24+I24+K24</f>
        <v>116.66666666666667</v>
      </c>
      <c r="M24" s="168">
        <f t="shared" si="3"/>
        <v>140</v>
      </c>
    </row>
    <row r="25" spans="1:13" ht="18" customHeight="1" thickBot="1">
      <c r="A25" s="8"/>
      <c r="B25" s="81"/>
      <c r="C25" s="116" t="s">
        <v>129</v>
      </c>
      <c r="D25" s="117">
        <f>SUM(D6:D24)-D14</f>
        <v>36</v>
      </c>
      <c r="E25" s="118">
        <f>SUM(E6:E24)-E14</f>
        <v>36</v>
      </c>
      <c r="F25" s="131">
        <f>((D25+E25)*50*35)/60</f>
        <v>2100</v>
      </c>
      <c r="G25" s="117">
        <f>SUM(G6:G24)-G14</f>
        <v>36</v>
      </c>
      <c r="H25" s="118">
        <f>SUM(H6:H24)-H14</f>
        <v>36</v>
      </c>
      <c r="I25" s="131">
        <f>((G25+H25)*50*35)/60</f>
        <v>2100</v>
      </c>
      <c r="J25" s="132">
        <f>SUM(J6:J24)-J14</f>
        <v>36</v>
      </c>
      <c r="K25" s="194">
        <f>(J25*50*35)/60</f>
        <v>1050</v>
      </c>
      <c r="L25" s="178">
        <f>F25+I25+K25</f>
        <v>5250</v>
      </c>
      <c r="M25" s="169">
        <f t="shared" si="3"/>
        <v>6300</v>
      </c>
    </row>
    <row r="26" spans="1:13" ht="18" customHeight="1" hidden="1">
      <c r="A26" s="74"/>
      <c r="B26" s="74"/>
      <c r="C26" s="82" t="s">
        <v>19</v>
      </c>
      <c r="D26" s="37">
        <v>13</v>
      </c>
      <c r="E26" s="37">
        <v>13</v>
      </c>
      <c r="F26" s="38"/>
      <c r="G26" s="37">
        <v>12</v>
      </c>
      <c r="H26" s="37">
        <v>12</v>
      </c>
      <c r="I26" s="38"/>
      <c r="J26" s="37">
        <v>11</v>
      </c>
      <c r="K26" s="49"/>
      <c r="L26" s="83"/>
      <c r="M26" s="96"/>
    </row>
    <row r="27" spans="1:13" ht="18" customHeight="1">
      <c r="A27" s="12"/>
      <c r="B27" s="12"/>
      <c r="C27" s="13"/>
      <c r="D27" s="14"/>
      <c r="E27" s="14"/>
      <c r="F27" s="15"/>
      <c r="G27" s="14"/>
      <c r="H27" s="14"/>
      <c r="I27" s="15"/>
      <c r="J27" s="14"/>
      <c r="K27" s="16"/>
      <c r="L27" s="17"/>
      <c r="M27" s="96"/>
    </row>
  </sheetData>
  <mergeCells count="11">
    <mergeCell ref="M4:M5"/>
    <mergeCell ref="J4:K5"/>
    <mergeCell ref="C3:L3"/>
    <mergeCell ref="L4:L5"/>
    <mergeCell ref="C1:L1"/>
    <mergeCell ref="C23:L23"/>
    <mergeCell ref="C24:F24"/>
    <mergeCell ref="C2:L2"/>
    <mergeCell ref="C4:C5"/>
    <mergeCell ref="D4:E4"/>
    <mergeCell ref="G4:H4"/>
  </mergeCells>
  <printOptions horizontalCentered="1" verticalCentered="1"/>
  <pageMargins left="0.2362204724409449" right="0.11811023622047245" top="0.31496062992125984" bottom="0.5118110236220472" header="0.15748031496062992" footer="0.1968503937007874"/>
  <pageSetup cellComments="asDisplayed" fitToHeight="1" fitToWidth="1" horizontalDpi="600" verticalDpi="600" orientation="landscape" paperSize="9" r:id="rId1"/>
  <headerFooter alignWithMargins="0">
    <oddHeader>&amp;C01 dicembre 2009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="70" zoomScaleNormal="70" workbookViewId="0" topLeftCell="C1">
      <selection activeCell="R36" sqref="R36"/>
    </sheetView>
  </sheetViews>
  <sheetFormatPr defaultColWidth="9.140625" defaultRowHeight="12.75"/>
  <cols>
    <col min="1" max="1" width="11.421875" style="2" hidden="1" customWidth="1"/>
    <col min="2" max="2" width="11.7109375" style="2" hidden="1" customWidth="1"/>
    <col min="3" max="3" width="53.8515625" style="2" customWidth="1"/>
    <col min="4" max="4" width="11.8515625" style="21" customWidth="1"/>
    <col min="5" max="5" width="11.7109375" style="21" customWidth="1"/>
    <col min="6" max="6" width="7.421875" style="22" hidden="1" customWidth="1"/>
    <col min="7" max="8" width="11.7109375" style="21" customWidth="1"/>
    <col min="9" max="9" width="7.140625" style="22" hidden="1" customWidth="1"/>
    <col min="10" max="10" width="11.7109375" style="21" customWidth="1"/>
    <col min="11" max="11" width="8.140625" style="18" hidden="1" customWidth="1"/>
    <col min="12" max="12" width="18.00390625" style="18" hidden="1" customWidth="1"/>
    <col min="13" max="13" width="18.140625" style="94" hidden="1" customWidth="1"/>
    <col min="14" max="14" width="13.7109375" style="2" customWidth="1"/>
    <col min="15" max="16384" width="9.140625" style="2" customWidth="1"/>
  </cols>
  <sheetData>
    <row r="1" spans="3:13" ht="29.25" customHeight="1" thickBot="1">
      <c r="C1" s="235" t="s">
        <v>118</v>
      </c>
      <c r="D1" s="236"/>
      <c r="E1" s="236"/>
      <c r="F1" s="236"/>
      <c r="G1" s="236"/>
      <c r="H1" s="236"/>
      <c r="I1" s="236"/>
      <c r="J1" s="236"/>
      <c r="K1" s="236"/>
      <c r="L1" s="237"/>
      <c r="M1" s="197"/>
    </row>
    <row r="2" spans="3:13" ht="29.25" customHeight="1" hidden="1">
      <c r="C2" s="229" t="s">
        <v>123</v>
      </c>
      <c r="D2" s="230"/>
      <c r="E2" s="230"/>
      <c r="F2" s="230"/>
      <c r="G2" s="230"/>
      <c r="H2" s="230"/>
      <c r="I2" s="230"/>
      <c r="J2" s="230"/>
      <c r="K2" s="230"/>
      <c r="L2" s="231"/>
      <c r="M2" s="98"/>
    </row>
    <row r="3" spans="1:13" ht="24" hidden="1" thickBot="1">
      <c r="A3" s="56"/>
      <c r="B3" s="56"/>
      <c r="C3" s="250" t="s">
        <v>121</v>
      </c>
      <c r="D3" s="251"/>
      <c r="E3" s="251"/>
      <c r="F3" s="252"/>
      <c r="G3" s="252"/>
      <c r="H3" s="252"/>
      <c r="I3" s="252"/>
      <c r="J3" s="252"/>
      <c r="K3" s="252"/>
      <c r="L3" s="253"/>
      <c r="M3" s="98"/>
    </row>
    <row r="4" spans="1:13" ht="41.25" customHeight="1" thickBot="1">
      <c r="A4" s="56" t="s">
        <v>0</v>
      </c>
      <c r="B4" s="56" t="s">
        <v>1</v>
      </c>
      <c r="C4" s="245" t="s">
        <v>137</v>
      </c>
      <c r="D4" s="241" t="s">
        <v>130</v>
      </c>
      <c r="E4" s="242"/>
      <c r="F4" s="93"/>
      <c r="G4" s="241" t="s">
        <v>131</v>
      </c>
      <c r="H4" s="242"/>
      <c r="I4" s="93"/>
      <c r="J4" s="258" t="s">
        <v>132</v>
      </c>
      <c r="K4" s="259"/>
      <c r="L4" s="254" t="s">
        <v>139</v>
      </c>
      <c r="M4" s="254" t="s">
        <v>126</v>
      </c>
    </row>
    <row r="5" spans="1:14" ht="30" customHeight="1" thickBot="1">
      <c r="A5" s="57" t="s">
        <v>36</v>
      </c>
      <c r="B5" s="57" t="s">
        <v>35</v>
      </c>
      <c r="C5" s="257"/>
      <c r="D5" s="133" t="s">
        <v>133</v>
      </c>
      <c r="E5" s="134" t="s">
        <v>134</v>
      </c>
      <c r="F5" s="135" t="s">
        <v>2</v>
      </c>
      <c r="G5" s="133" t="s">
        <v>135</v>
      </c>
      <c r="H5" s="134" t="s">
        <v>136</v>
      </c>
      <c r="I5" s="135" t="s">
        <v>3</v>
      </c>
      <c r="J5" s="260"/>
      <c r="K5" s="261"/>
      <c r="L5" s="255"/>
      <c r="M5" s="256"/>
      <c r="N5" s="5"/>
    </row>
    <row r="6" spans="1:14" ht="18" customHeight="1">
      <c r="A6" s="57" t="s">
        <v>36</v>
      </c>
      <c r="B6" s="57" t="s">
        <v>35</v>
      </c>
      <c r="C6" s="104" t="s">
        <v>21</v>
      </c>
      <c r="D6" s="108">
        <v>4</v>
      </c>
      <c r="E6" s="25">
        <v>4</v>
      </c>
      <c r="F6" s="119">
        <f>((D6+E6)*50*35)/60</f>
        <v>233.33333333333334</v>
      </c>
      <c r="G6" s="120">
        <v>4</v>
      </c>
      <c r="H6" s="121">
        <v>4</v>
      </c>
      <c r="I6" s="119">
        <f>((G6+H6)*50*35)/60</f>
        <v>233.33333333333334</v>
      </c>
      <c r="J6" s="120">
        <v>4</v>
      </c>
      <c r="K6" s="140">
        <f>(J6*50*35)/60</f>
        <v>116.66666666666667</v>
      </c>
      <c r="L6" s="177">
        <f>F6+I6+K6</f>
        <v>583.3333333333334</v>
      </c>
      <c r="M6" s="220"/>
      <c r="N6" s="5"/>
    </row>
    <row r="7" spans="1:14" ht="18" customHeight="1">
      <c r="A7" s="57" t="s">
        <v>36</v>
      </c>
      <c r="B7" s="57" t="s">
        <v>35</v>
      </c>
      <c r="C7" s="104" t="s">
        <v>22</v>
      </c>
      <c r="D7" s="108">
        <v>4</v>
      </c>
      <c r="E7" s="25">
        <v>4</v>
      </c>
      <c r="F7" s="119">
        <f aca="true" t="shared" si="0" ref="F7:F14">((D7+E7)*50*35)/60</f>
        <v>233.33333333333334</v>
      </c>
      <c r="G7" s="122"/>
      <c r="H7" s="123"/>
      <c r="I7" s="126">
        <f aca="true" t="shared" si="1" ref="I7:I13">((G7+H7)*50*35)/60</f>
        <v>0</v>
      </c>
      <c r="J7" s="122"/>
      <c r="K7" s="140">
        <f aca="true" t="shared" si="2" ref="K7:K13">(J7*50*35)/60</f>
        <v>0</v>
      </c>
      <c r="L7" s="177">
        <f aca="true" t="shared" si="3" ref="L7:L23">F7+I7+K7</f>
        <v>233.33333333333334</v>
      </c>
      <c r="M7" s="166">
        <f aca="true" t="shared" si="4" ref="M7:M24">(D7+E7+G7+H7+J7)*35</f>
        <v>280</v>
      </c>
      <c r="N7" s="5"/>
    </row>
    <row r="8" spans="1:14" ht="18" customHeight="1">
      <c r="A8" s="57" t="s">
        <v>7</v>
      </c>
      <c r="B8" s="57" t="s">
        <v>8</v>
      </c>
      <c r="C8" s="104" t="s">
        <v>9</v>
      </c>
      <c r="D8" s="108">
        <v>3</v>
      </c>
      <c r="E8" s="25">
        <v>3</v>
      </c>
      <c r="F8" s="119">
        <f t="shared" si="0"/>
        <v>175</v>
      </c>
      <c r="G8" s="120">
        <v>3</v>
      </c>
      <c r="H8" s="121">
        <v>3</v>
      </c>
      <c r="I8" s="119">
        <f t="shared" si="1"/>
        <v>175</v>
      </c>
      <c r="J8" s="120">
        <v>3</v>
      </c>
      <c r="K8" s="140">
        <f t="shared" si="2"/>
        <v>87.5</v>
      </c>
      <c r="L8" s="177">
        <f t="shared" si="3"/>
        <v>437.5</v>
      </c>
      <c r="M8" s="166">
        <f t="shared" si="4"/>
        <v>525</v>
      </c>
      <c r="N8" s="5"/>
    </row>
    <row r="9" spans="1:14" ht="18" customHeight="1">
      <c r="A9" s="57" t="s">
        <v>7</v>
      </c>
      <c r="B9" s="57" t="s">
        <v>8</v>
      </c>
      <c r="C9" s="104" t="s">
        <v>10</v>
      </c>
      <c r="D9" s="108">
        <v>3</v>
      </c>
      <c r="E9" s="25">
        <v>3</v>
      </c>
      <c r="F9" s="119">
        <f t="shared" si="0"/>
        <v>175</v>
      </c>
      <c r="G9" s="120">
        <v>3</v>
      </c>
      <c r="H9" s="121">
        <v>3</v>
      </c>
      <c r="I9" s="119">
        <f t="shared" si="1"/>
        <v>175</v>
      </c>
      <c r="J9" s="120">
        <v>3</v>
      </c>
      <c r="K9" s="140">
        <f t="shared" si="2"/>
        <v>87.5</v>
      </c>
      <c r="L9" s="177">
        <f t="shared" si="3"/>
        <v>437.5</v>
      </c>
      <c r="M9" s="166">
        <f t="shared" si="4"/>
        <v>525</v>
      </c>
      <c r="N9" s="5"/>
    </row>
    <row r="10" spans="1:14" ht="18" customHeight="1">
      <c r="A10" s="57" t="s">
        <v>37</v>
      </c>
      <c r="B10" s="57" t="s">
        <v>41</v>
      </c>
      <c r="C10" s="104" t="s">
        <v>23</v>
      </c>
      <c r="D10" s="108">
        <v>3</v>
      </c>
      <c r="E10" s="25">
        <v>3</v>
      </c>
      <c r="F10" s="119">
        <f t="shared" si="0"/>
        <v>175</v>
      </c>
      <c r="G10" s="122"/>
      <c r="H10" s="123"/>
      <c r="I10" s="126"/>
      <c r="J10" s="122"/>
      <c r="K10" s="140"/>
      <c r="L10" s="177">
        <f t="shared" si="3"/>
        <v>175</v>
      </c>
      <c r="M10" s="166">
        <f t="shared" si="4"/>
        <v>210</v>
      </c>
      <c r="N10" s="5"/>
    </row>
    <row r="11" spans="1:13" ht="18" customHeight="1">
      <c r="A11" s="57" t="s">
        <v>11</v>
      </c>
      <c r="B11" s="57" t="s">
        <v>12</v>
      </c>
      <c r="C11" s="104" t="s">
        <v>24</v>
      </c>
      <c r="D11" s="108">
        <v>3</v>
      </c>
      <c r="E11" s="25">
        <v>3</v>
      </c>
      <c r="F11" s="119">
        <f t="shared" si="0"/>
        <v>175</v>
      </c>
      <c r="G11" s="120">
        <v>2</v>
      </c>
      <c r="H11" s="121">
        <v>2</v>
      </c>
      <c r="I11" s="119">
        <f t="shared" si="1"/>
        <v>116.66666666666667</v>
      </c>
      <c r="J11" s="122"/>
      <c r="K11" s="140"/>
      <c r="L11" s="177">
        <f t="shared" si="3"/>
        <v>291.6666666666667</v>
      </c>
      <c r="M11" s="166">
        <f t="shared" si="4"/>
        <v>350</v>
      </c>
    </row>
    <row r="12" spans="1:13" ht="18" customHeight="1">
      <c r="A12" s="57" t="s">
        <v>13</v>
      </c>
      <c r="B12" s="57" t="s">
        <v>14</v>
      </c>
      <c r="C12" s="104" t="s">
        <v>15</v>
      </c>
      <c r="D12" s="108">
        <v>3</v>
      </c>
      <c r="E12" s="25">
        <v>3</v>
      </c>
      <c r="F12" s="119">
        <f t="shared" si="0"/>
        <v>175</v>
      </c>
      <c r="G12" s="120">
        <v>2</v>
      </c>
      <c r="H12" s="121">
        <v>2</v>
      </c>
      <c r="I12" s="119">
        <f t="shared" si="1"/>
        <v>116.66666666666667</v>
      </c>
      <c r="J12" s="122"/>
      <c r="K12" s="140"/>
      <c r="L12" s="177">
        <f t="shared" si="3"/>
        <v>291.6666666666667</v>
      </c>
      <c r="M12" s="166">
        <f t="shared" si="4"/>
        <v>350</v>
      </c>
    </row>
    <row r="13" spans="1:13" ht="18" customHeight="1">
      <c r="A13" s="57" t="s">
        <v>16</v>
      </c>
      <c r="B13" s="57" t="s">
        <v>16</v>
      </c>
      <c r="C13" s="104" t="s">
        <v>17</v>
      </c>
      <c r="D13" s="108">
        <v>1</v>
      </c>
      <c r="E13" s="25">
        <v>1</v>
      </c>
      <c r="F13" s="119">
        <f t="shared" si="0"/>
        <v>58.333333333333336</v>
      </c>
      <c r="G13" s="120">
        <v>1</v>
      </c>
      <c r="H13" s="121">
        <v>1</v>
      </c>
      <c r="I13" s="119">
        <f t="shared" si="1"/>
        <v>58.333333333333336</v>
      </c>
      <c r="J13" s="120">
        <v>1</v>
      </c>
      <c r="K13" s="140">
        <f t="shared" si="2"/>
        <v>29.166666666666668</v>
      </c>
      <c r="L13" s="177">
        <f t="shared" si="3"/>
        <v>145.83333333333334</v>
      </c>
      <c r="M13" s="166">
        <f t="shared" si="4"/>
        <v>175</v>
      </c>
    </row>
    <row r="14" spans="1:13" ht="18" customHeight="1" thickBot="1">
      <c r="A14" s="57"/>
      <c r="B14" s="57"/>
      <c r="C14" s="105" t="s">
        <v>18</v>
      </c>
      <c r="D14" s="109">
        <f>SUM(D5:D13)</f>
        <v>24</v>
      </c>
      <c r="E14" s="26">
        <f>SUM(E5:E13)</f>
        <v>24</v>
      </c>
      <c r="F14" s="119">
        <f t="shared" si="0"/>
        <v>1400</v>
      </c>
      <c r="G14" s="124"/>
      <c r="H14" s="125"/>
      <c r="I14" s="126"/>
      <c r="J14" s="124"/>
      <c r="K14" s="140"/>
      <c r="L14" s="177">
        <f t="shared" si="3"/>
        <v>1400</v>
      </c>
      <c r="M14" s="166">
        <f t="shared" si="4"/>
        <v>1680</v>
      </c>
    </row>
    <row r="15" spans="1:13" ht="18" customHeight="1">
      <c r="A15" s="58" t="s">
        <v>36</v>
      </c>
      <c r="B15" s="58" t="s">
        <v>35</v>
      </c>
      <c r="C15" s="106" t="s">
        <v>25</v>
      </c>
      <c r="D15" s="110">
        <v>3</v>
      </c>
      <c r="E15" s="111">
        <v>3</v>
      </c>
      <c r="F15" s="119">
        <f>((D15+E15)*50*35)/60</f>
        <v>175</v>
      </c>
      <c r="G15" s="120">
        <v>2</v>
      </c>
      <c r="H15" s="121">
        <v>2</v>
      </c>
      <c r="I15" s="119">
        <f aca="true" t="shared" si="5" ref="I15:I20">((G15+H15)*50*35)/60</f>
        <v>116.66666666666667</v>
      </c>
      <c r="J15" s="120">
        <v>2</v>
      </c>
      <c r="K15" s="140">
        <f aca="true" t="shared" si="6" ref="K15:K23">(J15*50*35)/60</f>
        <v>58.333333333333336</v>
      </c>
      <c r="L15" s="177">
        <f t="shared" si="3"/>
        <v>350</v>
      </c>
      <c r="M15" s="166">
        <f t="shared" si="4"/>
        <v>420</v>
      </c>
    </row>
    <row r="16" spans="1:13" ht="18" customHeight="1">
      <c r="A16" s="59" t="s">
        <v>53</v>
      </c>
      <c r="B16" s="59" t="s">
        <v>52</v>
      </c>
      <c r="C16" s="107" t="s">
        <v>30</v>
      </c>
      <c r="D16" s="112">
        <v>3</v>
      </c>
      <c r="E16" s="113">
        <v>3</v>
      </c>
      <c r="F16" s="119">
        <f>((D16+E16)*50*35)/60</f>
        <v>175</v>
      </c>
      <c r="G16" s="112">
        <v>3</v>
      </c>
      <c r="H16" s="113">
        <v>3</v>
      </c>
      <c r="I16" s="119">
        <f t="shared" si="5"/>
        <v>175</v>
      </c>
      <c r="J16" s="112">
        <v>5</v>
      </c>
      <c r="K16" s="140">
        <f t="shared" si="6"/>
        <v>145.83333333333334</v>
      </c>
      <c r="L16" s="177">
        <f t="shared" si="3"/>
        <v>495.83333333333337</v>
      </c>
      <c r="M16" s="166">
        <f t="shared" si="4"/>
        <v>595</v>
      </c>
    </row>
    <row r="17" spans="1:13" ht="18" customHeight="1">
      <c r="A17" s="59" t="s">
        <v>40</v>
      </c>
      <c r="B17" s="59" t="s">
        <v>39</v>
      </c>
      <c r="C17" s="107" t="s">
        <v>27</v>
      </c>
      <c r="D17" s="114"/>
      <c r="E17" s="115"/>
      <c r="F17" s="119"/>
      <c r="G17" s="112">
        <v>5</v>
      </c>
      <c r="H17" s="113">
        <v>5</v>
      </c>
      <c r="I17" s="119">
        <f t="shared" si="5"/>
        <v>291.6666666666667</v>
      </c>
      <c r="J17" s="112">
        <v>5</v>
      </c>
      <c r="K17" s="140">
        <f t="shared" si="6"/>
        <v>145.83333333333334</v>
      </c>
      <c r="L17" s="177">
        <f t="shared" si="3"/>
        <v>437.5</v>
      </c>
      <c r="M17" s="166">
        <f t="shared" si="4"/>
        <v>525</v>
      </c>
    </row>
    <row r="18" spans="1:13" ht="18.75" customHeight="1">
      <c r="A18" s="58" t="s">
        <v>37</v>
      </c>
      <c r="B18" s="58" t="s">
        <v>41</v>
      </c>
      <c r="C18" s="107" t="s">
        <v>28</v>
      </c>
      <c r="D18" s="114"/>
      <c r="E18" s="115"/>
      <c r="F18" s="119"/>
      <c r="G18" s="112">
        <v>4</v>
      </c>
      <c r="H18" s="113">
        <v>4</v>
      </c>
      <c r="I18" s="119">
        <f t="shared" si="5"/>
        <v>233.33333333333334</v>
      </c>
      <c r="J18" s="112">
        <v>5</v>
      </c>
      <c r="K18" s="140">
        <f t="shared" si="6"/>
        <v>145.83333333333334</v>
      </c>
      <c r="L18" s="177">
        <f t="shared" si="3"/>
        <v>379.1666666666667</v>
      </c>
      <c r="M18" s="166">
        <f t="shared" si="4"/>
        <v>455</v>
      </c>
    </row>
    <row r="19" spans="1:13" ht="18" customHeight="1">
      <c r="A19" s="58" t="s">
        <v>43</v>
      </c>
      <c r="B19" s="58" t="s">
        <v>42</v>
      </c>
      <c r="C19" s="107" t="s">
        <v>29</v>
      </c>
      <c r="D19" s="138"/>
      <c r="E19" s="139"/>
      <c r="F19" s="119"/>
      <c r="G19" s="112">
        <v>2</v>
      </c>
      <c r="H19" s="113">
        <v>2</v>
      </c>
      <c r="I19" s="119">
        <f t="shared" si="5"/>
        <v>116.66666666666667</v>
      </c>
      <c r="J19" s="112">
        <v>2</v>
      </c>
      <c r="K19" s="140">
        <f t="shared" si="6"/>
        <v>58.333333333333336</v>
      </c>
      <c r="L19" s="177">
        <f t="shared" si="3"/>
        <v>175</v>
      </c>
      <c r="M19" s="166">
        <f t="shared" si="4"/>
        <v>210</v>
      </c>
    </row>
    <row r="20" spans="1:13" ht="18" customHeight="1" thickBot="1">
      <c r="A20" s="58" t="s">
        <v>56</v>
      </c>
      <c r="B20" s="58" t="s">
        <v>55</v>
      </c>
      <c r="C20" s="181" t="s">
        <v>31</v>
      </c>
      <c r="D20" s="182"/>
      <c r="E20" s="183"/>
      <c r="F20" s="184"/>
      <c r="G20" s="221">
        <v>2</v>
      </c>
      <c r="H20" s="222">
        <v>2</v>
      </c>
      <c r="I20" s="184">
        <f t="shared" si="5"/>
        <v>116.66666666666667</v>
      </c>
      <c r="J20" s="221"/>
      <c r="K20" s="223"/>
      <c r="L20" s="178">
        <f t="shared" si="3"/>
        <v>116.66666666666667</v>
      </c>
      <c r="M20" s="167">
        <f t="shared" si="4"/>
        <v>140</v>
      </c>
    </row>
    <row r="21" spans="1:13" ht="33" customHeight="1" thickBot="1">
      <c r="A21" s="58"/>
      <c r="B21" s="58"/>
      <c r="C21" s="232" t="s">
        <v>138</v>
      </c>
      <c r="D21" s="233"/>
      <c r="E21" s="233"/>
      <c r="F21" s="233"/>
      <c r="G21" s="233"/>
      <c r="H21" s="233"/>
      <c r="I21" s="233"/>
      <c r="J21" s="233"/>
      <c r="K21" s="233"/>
      <c r="L21" s="234"/>
      <c r="M21" s="200"/>
    </row>
    <row r="22" spans="1:13" ht="32.25" customHeight="1" thickBot="1">
      <c r="A22" s="62"/>
      <c r="B22" s="62"/>
      <c r="C22" s="238" t="s">
        <v>20</v>
      </c>
      <c r="D22" s="239"/>
      <c r="E22" s="239"/>
      <c r="F22" s="240"/>
      <c r="G22" s="239"/>
      <c r="H22" s="239"/>
      <c r="I22" s="228"/>
      <c r="J22" s="191">
        <v>4</v>
      </c>
      <c r="K22" s="193">
        <f t="shared" si="6"/>
        <v>116.66666666666667</v>
      </c>
      <c r="L22" s="199">
        <f t="shared" si="3"/>
        <v>116.66666666666667</v>
      </c>
      <c r="M22" s="168">
        <f t="shared" si="4"/>
        <v>140</v>
      </c>
    </row>
    <row r="23" spans="1:13" ht="18" customHeight="1" thickBot="1">
      <c r="A23" s="62"/>
      <c r="B23" s="62"/>
      <c r="C23" s="116" t="s">
        <v>129</v>
      </c>
      <c r="D23" s="117">
        <f>SUM(D5:D22)-D14</f>
        <v>30</v>
      </c>
      <c r="E23" s="118">
        <f>SUM(E5:E22)-E14</f>
        <v>30</v>
      </c>
      <c r="F23" s="131">
        <f>((D23+E23)*50*35)/60</f>
        <v>1750</v>
      </c>
      <c r="G23" s="117">
        <f>SUM(G5:G22)-G14</f>
        <v>33</v>
      </c>
      <c r="H23" s="118">
        <f>SUM(H5:H22)-H14</f>
        <v>33</v>
      </c>
      <c r="I23" s="131">
        <f>((G23+H23)*50*35)/60</f>
        <v>1925</v>
      </c>
      <c r="J23" s="132">
        <f>SUM(J5:J22)-J14</f>
        <v>34</v>
      </c>
      <c r="K23" s="194">
        <f t="shared" si="6"/>
        <v>991.6666666666666</v>
      </c>
      <c r="L23" s="178">
        <f t="shared" si="3"/>
        <v>4666.666666666667</v>
      </c>
      <c r="M23" s="169">
        <f t="shared" si="4"/>
        <v>5600</v>
      </c>
    </row>
    <row r="24" spans="1:13" ht="18" customHeight="1" hidden="1" thickBot="1">
      <c r="A24" s="63"/>
      <c r="B24" s="63"/>
      <c r="C24" s="68" t="s">
        <v>19</v>
      </c>
      <c r="D24" s="69">
        <v>10</v>
      </c>
      <c r="E24" s="69">
        <v>10</v>
      </c>
      <c r="F24" s="70"/>
      <c r="G24" s="69">
        <v>12</v>
      </c>
      <c r="H24" s="69">
        <v>12</v>
      </c>
      <c r="I24" s="70"/>
      <c r="J24" s="69">
        <v>9</v>
      </c>
      <c r="K24" s="71"/>
      <c r="L24" s="72"/>
      <c r="M24" s="95">
        <f t="shared" si="4"/>
        <v>1855</v>
      </c>
    </row>
    <row r="25" spans="1:13" ht="18" customHeight="1">
      <c r="A25" s="12"/>
      <c r="B25" s="12"/>
      <c r="C25" s="13"/>
      <c r="D25" s="14"/>
      <c r="E25" s="14"/>
      <c r="F25" s="15"/>
      <c r="G25" s="14"/>
      <c r="H25" s="14"/>
      <c r="I25" s="15"/>
      <c r="J25" s="14"/>
      <c r="K25" s="16"/>
      <c r="L25" s="17"/>
      <c r="M25" s="96"/>
    </row>
  </sheetData>
  <mergeCells count="11">
    <mergeCell ref="M4:M5"/>
    <mergeCell ref="C4:C5"/>
    <mergeCell ref="J4:K5"/>
    <mergeCell ref="C3:L3"/>
    <mergeCell ref="L4:L5"/>
    <mergeCell ref="C1:L1"/>
    <mergeCell ref="C21:L21"/>
    <mergeCell ref="C22:I22"/>
    <mergeCell ref="C2:L2"/>
    <mergeCell ref="D4:E4"/>
    <mergeCell ref="G4:H4"/>
  </mergeCells>
  <printOptions horizontalCentered="1" verticalCentered="1"/>
  <pageMargins left="0.2362204724409449" right="0.11811023622047245" top="0.31" bottom="0.52" header="0.15748031496062992" footer="0.19"/>
  <pageSetup cellComments="asDisplayed" fitToHeight="1" fitToWidth="1" horizontalDpi="600" verticalDpi="600" orientation="landscape" paperSize="9" r:id="rId1"/>
  <headerFooter alignWithMargins="0">
    <oddHeader>&amp;C01 dicembre 2009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="70" zoomScaleNormal="70" workbookViewId="0" topLeftCell="C1">
      <selection activeCell="L4" sqref="L1:L16384"/>
    </sheetView>
  </sheetViews>
  <sheetFormatPr defaultColWidth="9.140625" defaultRowHeight="12.75"/>
  <cols>
    <col min="1" max="1" width="11.421875" style="2" hidden="1" customWidth="1"/>
    <col min="2" max="2" width="11.7109375" style="2" hidden="1" customWidth="1"/>
    <col min="3" max="3" width="55.00390625" style="2" customWidth="1"/>
    <col min="4" max="4" width="11.8515625" style="21" customWidth="1"/>
    <col min="5" max="5" width="11.7109375" style="21" customWidth="1"/>
    <col min="6" max="6" width="7.421875" style="22" hidden="1" customWidth="1"/>
    <col min="7" max="8" width="11.7109375" style="21" customWidth="1"/>
    <col min="9" max="9" width="7.140625" style="22" hidden="1" customWidth="1"/>
    <col min="10" max="10" width="11.7109375" style="21" customWidth="1"/>
    <col min="11" max="11" width="8.140625" style="18" hidden="1" customWidth="1"/>
    <col min="12" max="12" width="17.57421875" style="18" hidden="1" customWidth="1"/>
    <col min="13" max="13" width="17.8515625" style="94" hidden="1" customWidth="1"/>
    <col min="14" max="14" width="13.7109375" style="2" customWidth="1"/>
    <col min="15" max="16384" width="9.140625" style="2" customWidth="1"/>
  </cols>
  <sheetData>
    <row r="1" spans="1:13" ht="29.25" customHeight="1" thickBot="1">
      <c r="A1" s="47"/>
      <c r="B1" s="77"/>
      <c r="C1" s="235" t="s">
        <v>110</v>
      </c>
      <c r="D1" s="236"/>
      <c r="E1" s="236"/>
      <c r="F1" s="236"/>
      <c r="G1" s="236"/>
      <c r="H1" s="236"/>
      <c r="I1" s="236"/>
      <c r="J1" s="236"/>
      <c r="K1" s="236"/>
      <c r="L1" s="237"/>
      <c r="M1" s="197"/>
    </row>
    <row r="2" spans="1:13" ht="29.25" customHeight="1" hidden="1" thickBot="1">
      <c r="A2" s="47"/>
      <c r="B2" s="77"/>
      <c r="C2" s="229" t="s">
        <v>123</v>
      </c>
      <c r="D2" s="230"/>
      <c r="E2" s="230"/>
      <c r="F2" s="230"/>
      <c r="G2" s="230"/>
      <c r="H2" s="230"/>
      <c r="I2" s="230"/>
      <c r="J2" s="230"/>
      <c r="K2" s="230"/>
      <c r="L2" s="231"/>
      <c r="M2" s="98"/>
    </row>
    <row r="3" spans="1:13" ht="24" hidden="1" thickBot="1">
      <c r="A3" s="48"/>
      <c r="B3" s="75"/>
      <c r="C3" s="250" t="s">
        <v>121</v>
      </c>
      <c r="D3" s="251"/>
      <c r="E3" s="251"/>
      <c r="F3" s="252"/>
      <c r="G3" s="252"/>
      <c r="H3" s="252"/>
      <c r="I3" s="252"/>
      <c r="J3" s="252"/>
      <c r="K3" s="252"/>
      <c r="L3" s="253"/>
      <c r="M3" s="98"/>
    </row>
    <row r="4" spans="1:13" ht="39" customHeight="1" thickBot="1">
      <c r="A4" s="48"/>
      <c r="B4" s="75"/>
      <c r="C4" s="245" t="s">
        <v>137</v>
      </c>
      <c r="D4" s="241" t="s">
        <v>130</v>
      </c>
      <c r="E4" s="242"/>
      <c r="F4" s="93"/>
      <c r="G4" s="241" t="s">
        <v>131</v>
      </c>
      <c r="H4" s="242"/>
      <c r="I4" s="93"/>
      <c r="J4" s="243" t="s">
        <v>132</v>
      </c>
      <c r="K4" s="247"/>
      <c r="L4" s="254" t="s">
        <v>139</v>
      </c>
      <c r="M4" s="254" t="s">
        <v>126</v>
      </c>
    </row>
    <row r="5" spans="1:13" ht="30" customHeight="1" thickBot="1">
      <c r="A5" s="48" t="s">
        <v>0</v>
      </c>
      <c r="B5" s="75" t="s">
        <v>1</v>
      </c>
      <c r="C5" s="246"/>
      <c r="D5" s="133" t="s">
        <v>133</v>
      </c>
      <c r="E5" s="134" t="s">
        <v>134</v>
      </c>
      <c r="F5" s="135" t="s">
        <v>2</v>
      </c>
      <c r="G5" s="136" t="s">
        <v>135</v>
      </c>
      <c r="H5" s="137" t="s">
        <v>136</v>
      </c>
      <c r="I5" s="135" t="s">
        <v>3</v>
      </c>
      <c r="J5" s="244"/>
      <c r="K5" s="262"/>
      <c r="L5" s="255"/>
      <c r="M5" s="256"/>
    </row>
    <row r="6" spans="1:14" ht="18" customHeight="1">
      <c r="A6" s="35" t="s">
        <v>36</v>
      </c>
      <c r="B6" s="76" t="s">
        <v>35</v>
      </c>
      <c r="C6" s="104" t="s">
        <v>21</v>
      </c>
      <c r="D6" s="108">
        <v>4</v>
      </c>
      <c r="E6" s="25">
        <v>4</v>
      </c>
      <c r="F6" s="119">
        <f aca="true" t="shared" si="0" ref="F6:F14">((D6+E6)*50*35)/60</f>
        <v>233.33333333333334</v>
      </c>
      <c r="G6" s="120">
        <v>4</v>
      </c>
      <c r="H6" s="121">
        <v>4</v>
      </c>
      <c r="I6" s="119">
        <f aca="true" t="shared" si="1" ref="I6:I13">((G6+H6)*50*35)/60</f>
        <v>233.33333333333334</v>
      </c>
      <c r="J6" s="120">
        <v>4</v>
      </c>
      <c r="K6" s="140">
        <f aca="true" t="shared" si="2" ref="K6:K13">(J6*50*35)/60</f>
        <v>116.66666666666667</v>
      </c>
      <c r="L6" s="177">
        <f aca="true" t="shared" si="3" ref="L6:L22">F6+I6+K6</f>
        <v>583.3333333333334</v>
      </c>
      <c r="M6" s="166">
        <f>(D6+E6+G6+H6+J6)*35</f>
        <v>700</v>
      </c>
      <c r="N6" s="5"/>
    </row>
    <row r="7" spans="1:14" ht="18" customHeight="1">
      <c r="A7" s="35" t="s">
        <v>36</v>
      </c>
      <c r="B7" s="76" t="s">
        <v>35</v>
      </c>
      <c r="C7" s="104" t="s">
        <v>22</v>
      </c>
      <c r="D7" s="108">
        <v>4</v>
      </c>
      <c r="E7" s="25">
        <v>4</v>
      </c>
      <c r="F7" s="119">
        <f t="shared" si="0"/>
        <v>233.33333333333334</v>
      </c>
      <c r="G7" s="122"/>
      <c r="H7" s="123"/>
      <c r="I7" s="126"/>
      <c r="J7" s="122"/>
      <c r="K7" s="140"/>
      <c r="L7" s="177">
        <f t="shared" si="3"/>
        <v>233.33333333333334</v>
      </c>
      <c r="M7" s="166">
        <f aca="true" t="shared" si="4" ref="M7:M23">(D7+E7+G7+H7+J7)*35</f>
        <v>280</v>
      </c>
      <c r="N7" s="5"/>
    </row>
    <row r="8" spans="1:14" ht="18" customHeight="1">
      <c r="A8" s="35" t="s">
        <v>7</v>
      </c>
      <c r="B8" s="76" t="s">
        <v>8</v>
      </c>
      <c r="C8" s="104" t="s">
        <v>9</v>
      </c>
      <c r="D8" s="108">
        <v>3</v>
      </c>
      <c r="E8" s="25">
        <v>3</v>
      </c>
      <c r="F8" s="119">
        <f t="shared" si="0"/>
        <v>175</v>
      </c>
      <c r="G8" s="120">
        <v>3</v>
      </c>
      <c r="H8" s="121">
        <v>3</v>
      </c>
      <c r="I8" s="119">
        <f t="shared" si="1"/>
        <v>175</v>
      </c>
      <c r="J8" s="120">
        <v>3</v>
      </c>
      <c r="K8" s="140">
        <f t="shared" si="2"/>
        <v>87.5</v>
      </c>
      <c r="L8" s="177">
        <f t="shared" si="3"/>
        <v>437.5</v>
      </c>
      <c r="M8" s="166">
        <f t="shared" si="4"/>
        <v>525</v>
      </c>
      <c r="N8" s="5"/>
    </row>
    <row r="9" spans="1:14" ht="18" customHeight="1">
      <c r="A9" s="35" t="s">
        <v>7</v>
      </c>
      <c r="B9" s="76" t="s">
        <v>8</v>
      </c>
      <c r="C9" s="104" t="s">
        <v>10</v>
      </c>
      <c r="D9" s="108">
        <v>3</v>
      </c>
      <c r="E9" s="25">
        <v>3</v>
      </c>
      <c r="F9" s="119">
        <f t="shared" si="0"/>
        <v>175</v>
      </c>
      <c r="G9" s="120">
        <v>3</v>
      </c>
      <c r="H9" s="121">
        <v>3</v>
      </c>
      <c r="I9" s="119">
        <f t="shared" si="1"/>
        <v>175</v>
      </c>
      <c r="J9" s="120">
        <v>3</v>
      </c>
      <c r="K9" s="140">
        <f t="shared" si="2"/>
        <v>87.5</v>
      </c>
      <c r="L9" s="177">
        <f t="shared" si="3"/>
        <v>437.5</v>
      </c>
      <c r="M9" s="166">
        <f t="shared" si="4"/>
        <v>525</v>
      </c>
      <c r="N9" s="5"/>
    </row>
    <row r="10" spans="1:14" ht="18" customHeight="1">
      <c r="A10" s="35" t="s">
        <v>37</v>
      </c>
      <c r="B10" s="76" t="s">
        <v>41</v>
      </c>
      <c r="C10" s="104" t="s">
        <v>23</v>
      </c>
      <c r="D10" s="108">
        <v>3</v>
      </c>
      <c r="E10" s="25">
        <v>3</v>
      </c>
      <c r="F10" s="119">
        <f t="shared" si="0"/>
        <v>175</v>
      </c>
      <c r="G10" s="122"/>
      <c r="H10" s="123"/>
      <c r="I10" s="126"/>
      <c r="J10" s="122"/>
      <c r="K10" s="140"/>
      <c r="L10" s="177">
        <f t="shared" si="3"/>
        <v>175</v>
      </c>
      <c r="M10" s="166">
        <f t="shared" si="4"/>
        <v>210</v>
      </c>
      <c r="N10" s="5"/>
    </row>
    <row r="11" spans="1:13" ht="18" customHeight="1">
      <c r="A11" s="35" t="s">
        <v>11</v>
      </c>
      <c r="B11" s="76" t="s">
        <v>12</v>
      </c>
      <c r="C11" s="104" t="s">
        <v>24</v>
      </c>
      <c r="D11" s="108">
        <v>3</v>
      </c>
      <c r="E11" s="25">
        <v>3</v>
      </c>
      <c r="F11" s="119">
        <f t="shared" si="0"/>
        <v>175</v>
      </c>
      <c r="G11" s="120">
        <v>2</v>
      </c>
      <c r="H11" s="121">
        <v>2</v>
      </c>
      <c r="I11" s="119">
        <f t="shared" si="1"/>
        <v>116.66666666666667</v>
      </c>
      <c r="J11" s="122"/>
      <c r="K11" s="140"/>
      <c r="L11" s="177">
        <f t="shared" si="3"/>
        <v>291.6666666666667</v>
      </c>
      <c r="M11" s="166">
        <f t="shared" si="4"/>
        <v>350</v>
      </c>
    </row>
    <row r="12" spans="1:13" ht="18" customHeight="1">
      <c r="A12" s="35" t="s">
        <v>13</v>
      </c>
      <c r="B12" s="76" t="s">
        <v>14</v>
      </c>
      <c r="C12" s="104" t="s">
        <v>15</v>
      </c>
      <c r="D12" s="108">
        <v>3</v>
      </c>
      <c r="E12" s="25">
        <v>3</v>
      </c>
      <c r="F12" s="119">
        <f t="shared" si="0"/>
        <v>175</v>
      </c>
      <c r="G12" s="120">
        <v>2</v>
      </c>
      <c r="H12" s="121">
        <v>2</v>
      </c>
      <c r="I12" s="119">
        <f t="shared" si="1"/>
        <v>116.66666666666667</v>
      </c>
      <c r="J12" s="122"/>
      <c r="K12" s="140"/>
      <c r="L12" s="177">
        <f t="shared" si="3"/>
        <v>291.6666666666667</v>
      </c>
      <c r="M12" s="166">
        <f t="shared" si="4"/>
        <v>350</v>
      </c>
    </row>
    <row r="13" spans="1:13" ht="18" customHeight="1">
      <c r="A13" s="35" t="s">
        <v>16</v>
      </c>
      <c r="B13" s="76" t="s">
        <v>16</v>
      </c>
      <c r="C13" s="104" t="s">
        <v>17</v>
      </c>
      <c r="D13" s="108">
        <v>1</v>
      </c>
      <c r="E13" s="25">
        <v>1</v>
      </c>
      <c r="F13" s="119">
        <f t="shared" si="0"/>
        <v>58.333333333333336</v>
      </c>
      <c r="G13" s="120">
        <v>1</v>
      </c>
      <c r="H13" s="121">
        <v>1</v>
      </c>
      <c r="I13" s="119">
        <f t="shared" si="1"/>
        <v>58.333333333333336</v>
      </c>
      <c r="J13" s="120">
        <v>1</v>
      </c>
      <c r="K13" s="140">
        <f t="shared" si="2"/>
        <v>29.166666666666668</v>
      </c>
      <c r="L13" s="177">
        <f t="shared" si="3"/>
        <v>145.83333333333334</v>
      </c>
      <c r="M13" s="166">
        <f t="shared" si="4"/>
        <v>175</v>
      </c>
    </row>
    <row r="14" spans="1:13" ht="18" customHeight="1" thickBot="1">
      <c r="A14" s="35"/>
      <c r="B14" s="76"/>
      <c r="C14" s="105" t="s">
        <v>18</v>
      </c>
      <c r="D14" s="109">
        <f>SUM(D6:D13)</f>
        <v>24</v>
      </c>
      <c r="E14" s="26">
        <f>SUM(E6:E13)</f>
        <v>24</v>
      </c>
      <c r="F14" s="119">
        <f t="shared" si="0"/>
        <v>1400</v>
      </c>
      <c r="G14" s="124"/>
      <c r="H14" s="125"/>
      <c r="I14" s="126"/>
      <c r="J14" s="124"/>
      <c r="K14" s="140"/>
      <c r="L14" s="177">
        <f t="shared" si="3"/>
        <v>1400</v>
      </c>
      <c r="M14" s="166">
        <f t="shared" si="4"/>
        <v>1680</v>
      </c>
    </row>
    <row r="15" spans="1:13" ht="18" customHeight="1">
      <c r="A15" s="28" t="s">
        <v>103</v>
      </c>
      <c r="B15" s="78" t="s">
        <v>102</v>
      </c>
      <c r="C15" s="106" t="s">
        <v>32</v>
      </c>
      <c r="D15" s="110">
        <v>3</v>
      </c>
      <c r="E15" s="111">
        <v>3</v>
      </c>
      <c r="F15" s="119">
        <f>((D15+E15)*50*35)/60</f>
        <v>175</v>
      </c>
      <c r="G15" s="120">
        <v>2</v>
      </c>
      <c r="H15" s="121">
        <v>2</v>
      </c>
      <c r="I15" s="119">
        <f>((G15+H15)*50*35)/60</f>
        <v>116.66666666666667</v>
      </c>
      <c r="J15" s="120">
        <v>2</v>
      </c>
      <c r="K15" s="140">
        <f aca="true" t="shared" si="5" ref="K15:K22">(J15*50*35)/60</f>
        <v>58.333333333333336</v>
      </c>
      <c r="L15" s="177">
        <f t="shared" si="3"/>
        <v>350</v>
      </c>
      <c r="M15" s="166">
        <f t="shared" si="4"/>
        <v>420</v>
      </c>
    </row>
    <row r="16" spans="1:13" ht="18" customHeight="1">
      <c r="A16" s="31" t="s">
        <v>40</v>
      </c>
      <c r="B16" s="79" t="s">
        <v>39</v>
      </c>
      <c r="C16" s="107" t="s">
        <v>27</v>
      </c>
      <c r="D16" s="114"/>
      <c r="E16" s="115"/>
      <c r="F16" s="119"/>
      <c r="G16" s="112">
        <v>5</v>
      </c>
      <c r="H16" s="113">
        <v>5</v>
      </c>
      <c r="I16" s="119">
        <f>((G16+H16)*50*35)/60</f>
        <v>291.6666666666667</v>
      </c>
      <c r="J16" s="112">
        <v>5</v>
      </c>
      <c r="K16" s="140">
        <f t="shared" si="5"/>
        <v>145.83333333333334</v>
      </c>
      <c r="L16" s="177">
        <f t="shared" si="3"/>
        <v>437.5</v>
      </c>
      <c r="M16" s="166">
        <f t="shared" si="4"/>
        <v>525</v>
      </c>
    </row>
    <row r="17" spans="1:13" ht="18.75" customHeight="1">
      <c r="A17" s="33" t="s">
        <v>37</v>
      </c>
      <c r="B17" s="80" t="s">
        <v>41</v>
      </c>
      <c r="C17" s="107" t="s">
        <v>28</v>
      </c>
      <c r="D17" s="114"/>
      <c r="E17" s="115"/>
      <c r="F17" s="119"/>
      <c r="G17" s="112">
        <v>5</v>
      </c>
      <c r="H17" s="113">
        <v>5</v>
      </c>
      <c r="I17" s="119">
        <f>((G17+H17)*50*35)/60</f>
        <v>291.6666666666667</v>
      </c>
      <c r="J17" s="112">
        <v>5</v>
      </c>
      <c r="K17" s="140">
        <f t="shared" si="5"/>
        <v>145.83333333333334</v>
      </c>
      <c r="L17" s="177">
        <f t="shared" si="3"/>
        <v>437.5</v>
      </c>
      <c r="M17" s="166">
        <f t="shared" si="4"/>
        <v>525</v>
      </c>
    </row>
    <row r="18" spans="1:13" ht="18" customHeight="1">
      <c r="A18" s="28" t="s">
        <v>43</v>
      </c>
      <c r="B18" s="78" t="s">
        <v>42</v>
      </c>
      <c r="C18" s="107" t="s">
        <v>29</v>
      </c>
      <c r="D18" s="138"/>
      <c r="E18" s="139"/>
      <c r="F18" s="119"/>
      <c r="G18" s="112">
        <v>2</v>
      </c>
      <c r="H18" s="113">
        <v>2</v>
      </c>
      <c r="I18" s="119">
        <f>((G18+H18)*50*35)/60</f>
        <v>116.66666666666667</v>
      </c>
      <c r="J18" s="112">
        <v>2</v>
      </c>
      <c r="K18" s="140">
        <f t="shared" si="5"/>
        <v>58.333333333333336</v>
      </c>
      <c r="L18" s="177">
        <f t="shared" si="3"/>
        <v>175</v>
      </c>
      <c r="M18" s="166">
        <f t="shared" si="4"/>
        <v>210</v>
      </c>
    </row>
    <row r="19" spans="1:13" ht="18.75" customHeight="1" thickBot="1">
      <c r="A19" s="28" t="s">
        <v>53</v>
      </c>
      <c r="B19" s="78" t="s">
        <v>52</v>
      </c>
      <c r="C19" s="181" t="s">
        <v>33</v>
      </c>
      <c r="D19" s="201">
        <v>3</v>
      </c>
      <c r="E19" s="202">
        <v>3</v>
      </c>
      <c r="F19" s="184">
        <f>((D19+E19)*50*35)/60</f>
        <v>175</v>
      </c>
      <c r="G19" s="185">
        <v>4</v>
      </c>
      <c r="H19" s="186">
        <v>4</v>
      </c>
      <c r="I19" s="184">
        <f>((G19+H19)*50*35)/60</f>
        <v>233.33333333333334</v>
      </c>
      <c r="J19" s="185">
        <v>5</v>
      </c>
      <c r="K19" s="198">
        <f t="shared" si="5"/>
        <v>145.83333333333334</v>
      </c>
      <c r="L19" s="189">
        <f t="shared" si="3"/>
        <v>554.1666666666667</v>
      </c>
      <c r="M19" s="167">
        <f t="shared" si="4"/>
        <v>665</v>
      </c>
    </row>
    <row r="20" spans="1:13" ht="33.75" customHeight="1" thickBot="1">
      <c r="A20" s="28"/>
      <c r="B20" s="78"/>
      <c r="C20" s="232" t="s">
        <v>138</v>
      </c>
      <c r="D20" s="233"/>
      <c r="E20" s="233"/>
      <c r="F20" s="233"/>
      <c r="G20" s="233"/>
      <c r="H20" s="233"/>
      <c r="I20" s="233"/>
      <c r="J20" s="233"/>
      <c r="K20" s="233"/>
      <c r="L20" s="234"/>
      <c r="M20" s="200"/>
    </row>
    <row r="21" spans="1:13" ht="32.25" customHeight="1" thickBot="1">
      <c r="A21" s="8"/>
      <c r="B21" s="81"/>
      <c r="C21" s="238" t="s">
        <v>20</v>
      </c>
      <c r="D21" s="239"/>
      <c r="E21" s="239"/>
      <c r="F21" s="240"/>
      <c r="G21" s="239"/>
      <c r="H21" s="239"/>
      <c r="I21" s="228"/>
      <c r="J21" s="191">
        <v>4</v>
      </c>
      <c r="K21" s="193">
        <f t="shared" si="5"/>
        <v>116.66666666666667</v>
      </c>
      <c r="L21" s="199">
        <f t="shared" si="3"/>
        <v>116.66666666666667</v>
      </c>
      <c r="M21" s="168">
        <f t="shared" si="4"/>
        <v>140</v>
      </c>
    </row>
    <row r="22" spans="1:13" ht="18" customHeight="1" thickBot="1">
      <c r="A22" s="8"/>
      <c r="B22" s="81"/>
      <c r="C22" s="116" t="s">
        <v>129</v>
      </c>
      <c r="D22" s="117">
        <f>SUM(D6:D21)-D14</f>
        <v>30</v>
      </c>
      <c r="E22" s="118">
        <f>SUM(E6:E21)-E14</f>
        <v>30</v>
      </c>
      <c r="F22" s="131">
        <f>((D22+E22)*50*35)/60</f>
        <v>1750</v>
      </c>
      <c r="G22" s="117">
        <f>SUM(G6:G21)-G14</f>
        <v>33</v>
      </c>
      <c r="H22" s="118">
        <f>SUM(H6:H21)-H14</f>
        <v>33</v>
      </c>
      <c r="I22" s="131">
        <f>((G22+H22)*50*35)/60</f>
        <v>1925</v>
      </c>
      <c r="J22" s="132">
        <f>SUM(J6:J21)-J14</f>
        <v>34</v>
      </c>
      <c r="K22" s="194">
        <f t="shared" si="5"/>
        <v>991.6666666666666</v>
      </c>
      <c r="L22" s="178">
        <f t="shared" si="3"/>
        <v>4666.666666666667</v>
      </c>
      <c r="M22" s="169">
        <f t="shared" si="4"/>
        <v>5600</v>
      </c>
    </row>
    <row r="23" spans="1:13" ht="18" customHeight="1" hidden="1">
      <c r="A23" s="74"/>
      <c r="B23" s="74"/>
      <c r="C23" s="82" t="s">
        <v>19</v>
      </c>
      <c r="D23" s="37">
        <v>10</v>
      </c>
      <c r="E23" s="37">
        <v>10</v>
      </c>
      <c r="F23" s="38"/>
      <c r="G23" s="37">
        <v>11</v>
      </c>
      <c r="H23" s="37">
        <v>11</v>
      </c>
      <c r="I23" s="38"/>
      <c r="J23" s="37">
        <v>9</v>
      </c>
      <c r="K23" s="49"/>
      <c r="L23" s="83"/>
      <c r="M23" s="95">
        <f t="shared" si="4"/>
        <v>1785</v>
      </c>
    </row>
    <row r="24" spans="1:13" ht="18" customHeight="1">
      <c r="A24" s="12"/>
      <c r="B24" s="12"/>
      <c r="C24" s="13"/>
      <c r="D24" s="14"/>
      <c r="E24" s="14"/>
      <c r="F24" s="15"/>
      <c r="G24" s="14"/>
      <c r="H24" s="14"/>
      <c r="I24" s="15"/>
      <c r="J24" s="14"/>
      <c r="K24" s="16"/>
      <c r="L24" s="17"/>
      <c r="M24" s="96"/>
    </row>
  </sheetData>
  <mergeCells count="11">
    <mergeCell ref="M4:M5"/>
    <mergeCell ref="C4:C5"/>
    <mergeCell ref="J4:K5"/>
    <mergeCell ref="C3:L3"/>
    <mergeCell ref="L4:L5"/>
    <mergeCell ref="C1:L1"/>
    <mergeCell ref="C20:L20"/>
    <mergeCell ref="C21:I21"/>
    <mergeCell ref="C2:L2"/>
    <mergeCell ref="D4:E4"/>
    <mergeCell ref="G4:H4"/>
  </mergeCells>
  <printOptions horizontalCentered="1" verticalCentered="1"/>
  <pageMargins left="0.2362204724409449" right="0.11811023622047245" top="0.31496062992125984" bottom="0.5118110236220472" header="0.15748031496062992" footer="0.1968503937007874"/>
  <pageSetup cellComments="asDisplayed" fitToHeight="1" fitToWidth="1" horizontalDpi="600" verticalDpi="600" orientation="landscape" paperSize="9" r:id="rId1"/>
  <headerFooter alignWithMargins="0">
    <oddHeader>&amp;C01 dicembre 2009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="85" zoomScaleNormal="85" workbookViewId="0" topLeftCell="C1">
      <selection activeCell="L4" sqref="L1:L16384"/>
    </sheetView>
  </sheetViews>
  <sheetFormatPr defaultColWidth="9.140625" defaultRowHeight="12.75"/>
  <cols>
    <col min="1" max="1" width="11.421875" style="2" hidden="1" customWidth="1"/>
    <col min="2" max="2" width="11.7109375" style="2" hidden="1" customWidth="1"/>
    <col min="3" max="3" width="52.28125" style="2" customWidth="1"/>
    <col min="4" max="4" width="11.8515625" style="21" customWidth="1"/>
    <col min="5" max="5" width="11.7109375" style="21" customWidth="1"/>
    <col min="6" max="6" width="7.421875" style="22" hidden="1" customWidth="1"/>
    <col min="7" max="8" width="11.7109375" style="21" customWidth="1"/>
    <col min="9" max="9" width="7.140625" style="22" hidden="1" customWidth="1"/>
    <col min="10" max="10" width="11.7109375" style="21" customWidth="1"/>
    <col min="11" max="11" width="8.140625" style="18" hidden="1" customWidth="1"/>
    <col min="12" max="12" width="17.8515625" style="18" hidden="1" customWidth="1"/>
    <col min="13" max="13" width="17.7109375" style="94" hidden="1" customWidth="1"/>
    <col min="14" max="14" width="13.7109375" style="2" customWidth="1"/>
    <col min="15" max="16384" width="9.140625" style="2" customWidth="1"/>
  </cols>
  <sheetData>
    <row r="1" spans="1:13" ht="29.25" customHeight="1" thickBot="1">
      <c r="A1" s="47"/>
      <c r="B1" s="77"/>
      <c r="C1" s="235" t="s">
        <v>111</v>
      </c>
      <c r="D1" s="236"/>
      <c r="E1" s="236"/>
      <c r="F1" s="236"/>
      <c r="G1" s="236"/>
      <c r="H1" s="236"/>
      <c r="I1" s="236"/>
      <c r="J1" s="236"/>
      <c r="K1" s="236"/>
      <c r="L1" s="237"/>
      <c r="M1" s="197"/>
    </row>
    <row r="2" spans="1:13" ht="29.25" customHeight="1" hidden="1" thickBot="1">
      <c r="A2" s="47"/>
      <c r="B2" s="77"/>
      <c r="C2" s="229" t="s">
        <v>123</v>
      </c>
      <c r="D2" s="230"/>
      <c r="E2" s="230"/>
      <c r="F2" s="230"/>
      <c r="G2" s="230"/>
      <c r="H2" s="230"/>
      <c r="I2" s="230"/>
      <c r="J2" s="230"/>
      <c r="K2" s="230"/>
      <c r="L2" s="231"/>
      <c r="M2" s="98"/>
    </row>
    <row r="3" spans="1:13" ht="24" hidden="1" thickBot="1">
      <c r="A3" s="48"/>
      <c r="B3" s="75"/>
      <c r="C3" s="250" t="s">
        <v>121</v>
      </c>
      <c r="D3" s="251"/>
      <c r="E3" s="251"/>
      <c r="F3" s="252"/>
      <c r="G3" s="252"/>
      <c r="H3" s="252"/>
      <c r="I3" s="252"/>
      <c r="J3" s="252"/>
      <c r="K3" s="252"/>
      <c r="L3" s="253"/>
      <c r="M3" s="98"/>
    </row>
    <row r="4" spans="1:13" ht="42.75" customHeight="1" thickBot="1">
      <c r="A4" s="48"/>
      <c r="B4" s="75"/>
      <c r="C4" s="263" t="s">
        <v>137</v>
      </c>
      <c r="D4" s="241" t="s">
        <v>130</v>
      </c>
      <c r="E4" s="242"/>
      <c r="F4" s="93"/>
      <c r="G4" s="241" t="s">
        <v>131</v>
      </c>
      <c r="H4" s="242"/>
      <c r="I4" s="93"/>
      <c r="J4" s="243" t="s">
        <v>132</v>
      </c>
      <c r="K4" s="247"/>
      <c r="L4" s="254" t="s">
        <v>139</v>
      </c>
      <c r="M4" s="254" t="s">
        <v>126</v>
      </c>
    </row>
    <row r="5" spans="1:13" ht="29.25" customHeight="1" thickBot="1">
      <c r="A5" s="48" t="s">
        <v>0</v>
      </c>
      <c r="B5" s="75" t="s">
        <v>1</v>
      </c>
      <c r="C5" s="257"/>
      <c r="D5" s="133" t="s">
        <v>133</v>
      </c>
      <c r="E5" s="134" t="s">
        <v>134</v>
      </c>
      <c r="F5" s="135" t="s">
        <v>2</v>
      </c>
      <c r="G5" s="136" t="s">
        <v>135</v>
      </c>
      <c r="H5" s="137" t="s">
        <v>136</v>
      </c>
      <c r="I5" s="135" t="s">
        <v>3</v>
      </c>
      <c r="J5" s="244"/>
      <c r="K5" s="262"/>
      <c r="L5" s="255"/>
      <c r="M5" s="256"/>
    </row>
    <row r="6" spans="1:14" ht="18" customHeight="1">
      <c r="A6" s="35" t="s">
        <v>36</v>
      </c>
      <c r="B6" s="76" t="s">
        <v>35</v>
      </c>
      <c r="C6" s="104" t="s">
        <v>21</v>
      </c>
      <c r="D6" s="108">
        <v>4</v>
      </c>
      <c r="E6" s="25">
        <v>4</v>
      </c>
      <c r="F6" s="119">
        <f aca="true" t="shared" si="0" ref="F6:F14">((D6+E6)*50*35)/60</f>
        <v>233.33333333333334</v>
      </c>
      <c r="G6" s="120">
        <v>4</v>
      </c>
      <c r="H6" s="121">
        <v>4</v>
      </c>
      <c r="I6" s="119">
        <f aca="true" t="shared" si="1" ref="I6:I13">((G6+H6)*50*35)/60</f>
        <v>233.33333333333334</v>
      </c>
      <c r="J6" s="120">
        <v>4</v>
      </c>
      <c r="K6" s="140">
        <f aca="true" t="shared" si="2" ref="K6:K11">(J6*50*35)/60</f>
        <v>116.66666666666667</v>
      </c>
      <c r="L6" s="177">
        <f aca="true" t="shared" si="3" ref="L6:L21">F6+I6+K6</f>
        <v>583.3333333333334</v>
      </c>
      <c r="M6" s="166">
        <f>(D6+E6+G6+H6+J6)*35</f>
        <v>700</v>
      </c>
      <c r="N6" s="5"/>
    </row>
    <row r="7" spans="1:14" ht="18" customHeight="1">
      <c r="A7" s="35" t="s">
        <v>36</v>
      </c>
      <c r="B7" s="76" t="s">
        <v>35</v>
      </c>
      <c r="C7" s="104" t="s">
        <v>22</v>
      </c>
      <c r="D7" s="108">
        <v>4</v>
      </c>
      <c r="E7" s="25">
        <v>4</v>
      </c>
      <c r="F7" s="119">
        <f t="shared" si="0"/>
        <v>233.33333333333334</v>
      </c>
      <c r="G7" s="122"/>
      <c r="H7" s="123"/>
      <c r="I7" s="126"/>
      <c r="J7" s="122"/>
      <c r="K7" s="140"/>
      <c r="L7" s="177">
        <f t="shared" si="3"/>
        <v>233.33333333333334</v>
      </c>
      <c r="M7" s="166">
        <f aca="true" t="shared" si="4" ref="M7:M21">(D7+E7+G7+H7+J7)*35</f>
        <v>280</v>
      </c>
      <c r="N7" s="5"/>
    </row>
    <row r="8" spans="1:14" ht="18" customHeight="1">
      <c r="A8" s="35" t="s">
        <v>7</v>
      </c>
      <c r="B8" s="76" t="s">
        <v>8</v>
      </c>
      <c r="C8" s="104" t="s">
        <v>9</v>
      </c>
      <c r="D8" s="108">
        <v>3</v>
      </c>
      <c r="E8" s="25">
        <v>3</v>
      </c>
      <c r="F8" s="119">
        <f t="shared" si="0"/>
        <v>175</v>
      </c>
      <c r="G8" s="122"/>
      <c r="H8" s="123"/>
      <c r="I8" s="126"/>
      <c r="J8" s="122"/>
      <c r="K8" s="140"/>
      <c r="L8" s="177">
        <f t="shared" si="3"/>
        <v>175</v>
      </c>
      <c r="M8" s="166">
        <f t="shared" si="4"/>
        <v>210</v>
      </c>
      <c r="N8" s="5"/>
    </row>
    <row r="9" spans="1:14" ht="18" customHeight="1">
      <c r="A9" s="35" t="s">
        <v>7</v>
      </c>
      <c r="B9" s="76" t="s">
        <v>8</v>
      </c>
      <c r="C9" s="104" t="s">
        <v>10</v>
      </c>
      <c r="D9" s="108">
        <v>3</v>
      </c>
      <c r="E9" s="25">
        <v>3</v>
      </c>
      <c r="F9" s="119">
        <f t="shared" si="0"/>
        <v>175</v>
      </c>
      <c r="G9" s="120">
        <v>3</v>
      </c>
      <c r="H9" s="121">
        <v>3</v>
      </c>
      <c r="I9" s="119">
        <f t="shared" si="1"/>
        <v>175</v>
      </c>
      <c r="J9" s="120">
        <v>3</v>
      </c>
      <c r="K9" s="140">
        <f t="shared" si="2"/>
        <v>87.5</v>
      </c>
      <c r="L9" s="177">
        <f t="shared" si="3"/>
        <v>437.5</v>
      </c>
      <c r="M9" s="166">
        <f t="shared" si="4"/>
        <v>525</v>
      </c>
      <c r="N9" s="5"/>
    </row>
    <row r="10" spans="1:14" ht="18" customHeight="1">
      <c r="A10" s="35" t="s">
        <v>37</v>
      </c>
      <c r="B10" s="76" t="s">
        <v>38</v>
      </c>
      <c r="C10" s="104" t="s">
        <v>23</v>
      </c>
      <c r="D10" s="108">
        <v>5</v>
      </c>
      <c r="E10" s="25">
        <v>5</v>
      </c>
      <c r="F10" s="119">
        <f t="shared" si="0"/>
        <v>291.6666666666667</v>
      </c>
      <c r="G10" s="120">
        <v>5</v>
      </c>
      <c r="H10" s="121">
        <v>5</v>
      </c>
      <c r="I10" s="141"/>
      <c r="J10" s="120">
        <v>5</v>
      </c>
      <c r="K10" s="140"/>
      <c r="L10" s="177">
        <f t="shared" si="3"/>
        <v>291.6666666666667</v>
      </c>
      <c r="M10" s="166">
        <f t="shared" si="4"/>
        <v>875</v>
      </c>
      <c r="N10" s="5"/>
    </row>
    <row r="11" spans="1:13" ht="18" customHeight="1">
      <c r="A11" s="35" t="s">
        <v>11</v>
      </c>
      <c r="B11" s="76" t="s">
        <v>12</v>
      </c>
      <c r="C11" s="104" t="s">
        <v>24</v>
      </c>
      <c r="D11" s="108">
        <v>3</v>
      </c>
      <c r="E11" s="25">
        <v>3</v>
      </c>
      <c r="F11" s="119">
        <f t="shared" si="0"/>
        <v>175</v>
      </c>
      <c r="G11" s="120">
        <v>4</v>
      </c>
      <c r="H11" s="121">
        <v>4</v>
      </c>
      <c r="I11" s="119">
        <f t="shared" si="1"/>
        <v>233.33333333333334</v>
      </c>
      <c r="J11" s="120">
        <v>3</v>
      </c>
      <c r="K11" s="140">
        <f t="shared" si="2"/>
        <v>87.5</v>
      </c>
      <c r="L11" s="177">
        <f t="shared" si="3"/>
        <v>495.83333333333337</v>
      </c>
      <c r="M11" s="166">
        <f t="shared" si="4"/>
        <v>595</v>
      </c>
    </row>
    <row r="12" spans="1:13" ht="18" customHeight="1">
      <c r="A12" s="35" t="s">
        <v>13</v>
      </c>
      <c r="B12" s="76" t="s">
        <v>14</v>
      </c>
      <c r="C12" s="104" t="s">
        <v>15</v>
      </c>
      <c r="D12" s="108">
        <v>3</v>
      </c>
      <c r="E12" s="25">
        <v>3</v>
      </c>
      <c r="F12" s="119">
        <f t="shared" si="0"/>
        <v>175</v>
      </c>
      <c r="G12" s="120">
        <v>2</v>
      </c>
      <c r="H12" s="121">
        <v>2</v>
      </c>
      <c r="I12" s="119">
        <f t="shared" si="1"/>
        <v>116.66666666666667</v>
      </c>
      <c r="J12" s="122"/>
      <c r="K12" s="140"/>
      <c r="L12" s="177">
        <f t="shared" si="3"/>
        <v>291.6666666666667</v>
      </c>
      <c r="M12" s="166">
        <f t="shared" si="4"/>
        <v>350</v>
      </c>
    </row>
    <row r="13" spans="1:13" ht="18" customHeight="1">
      <c r="A13" s="35" t="s">
        <v>16</v>
      </c>
      <c r="B13" s="76" t="s">
        <v>16</v>
      </c>
      <c r="C13" s="104" t="s">
        <v>17</v>
      </c>
      <c r="D13" s="108">
        <v>1</v>
      </c>
      <c r="E13" s="25">
        <v>1</v>
      </c>
      <c r="F13" s="119">
        <f t="shared" si="0"/>
        <v>58.333333333333336</v>
      </c>
      <c r="G13" s="120">
        <v>1</v>
      </c>
      <c r="H13" s="121">
        <v>1</v>
      </c>
      <c r="I13" s="119">
        <f t="shared" si="1"/>
        <v>58.333333333333336</v>
      </c>
      <c r="J13" s="120">
        <v>1</v>
      </c>
      <c r="K13" s="140">
        <f>(J13*50*35)/60</f>
        <v>29.166666666666668</v>
      </c>
      <c r="L13" s="177">
        <f t="shared" si="3"/>
        <v>145.83333333333334</v>
      </c>
      <c r="M13" s="166">
        <f t="shared" si="4"/>
        <v>175</v>
      </c>
    </row>
    <row r="14" spans="1:13" ht="18" customHeight="1" thickBot="1">
      <c r="A14" s="35"/>
      <c r="B14" s="76"/>
      <c r="C14" s="105" t="s">
        <v>18</v>
      </c>
      <c r="D14" s="109">
        <f>SUM(D6:D13)</f>
        <v>26</v>
      </c>
      <c r="E14" s="26">
        <f>SUM(E6:E13)</f>
        <v>26</v>
      </c>
      <c r="F14" s="119">
        <f t="shared" si="0"/>
        <v>1516.6666666666667</v>
      </c>
      <c r="G14" s="124"/>
      <c r="H14" s="125"/>
      <c r="I14" s="126"/>
      <c r="J14" s="124"/>
      <c r="K14" s="140"/>
      <c r="L14" s="177">
        <f t="shared" si="3"/>
        <v>1516.6666666666667</v>
      </c>
      <c r="M14" s="166">
        <f t="shared" si="4"/>
        <v>1820</v>
      </c>
    </row>
    <row r="15" spans="1:13" ht="18" customHeight="1">
      <c r="A15" s="28" t="s">
        <v>36</v>
      </c>
      <c r="B15" s="78" t="s">
        <v>35</v>
      </c>
      <c r="C15" s="106" t="s">
        <v>25</v>
      </c>
      <c r="D15" s="110">
        <v>4</v>
      </c>
      <c r="E15" s="111">
        <v>4</v>
      </c>
      <c r="F15" s="119">
        <f>((D15+E15)*50*35)/60</f>
        <v>233.33333333333334</v>
      </c>
      <c r="G15" s="120">
        <v>3</v>
      </c>
      <c r="H15" s="121">
        <v>3</v>
      </c>
      <c r="I15" s="119">
        <f>((G15+H15)*50*35)/60</f>
        <v>175</v>
      </c>
      <c r="J15" s="120">
        <v>3</v>
      </c>
      <c r="K15" s="140">
        <f aca="true" t="shared" si="5" ref="K15:K21">(J15*50*35)/60</f>
        <v>87.5</v>
      </c>
      <c r="L15" s="177">
        <f t="shared" si="3"/>
        <v>495.83333333333337</v>
      </c>
      <c r="M15" s="166">
        <f t="shared" si="4"/>
        <v>595</v>
      </c>
    </row>
    <row r="16" spans="1:13" ht="18" customHeight="1">
      <c r="A16" s="31" t="s">
        <v>40</v>
      </c>
      <c r="B16" s="79" t="s">
        <v>39</v>
      </c>
      <c r="C16" s="107" t="s">
        <v>27</v>
      </c>
      <c r="D16" s="114"/>
      <c r="E16" s="115"/>
      <c r="F16" s="119"/>
      <c r="G16" s="112">
        <v>5</v>
      </c>
      <c r="H16" s="113">
        <v>5</v>
      </c>
      <c r="I16" s="119">
        <f>((G16+H16)*50*35)/60</f>
        <v>291.6666666666667</v>
      </c>
      <c r="J16" s="112">
        <v>5</v>
      </c>
      <c r="K16" s="140">
        <f t="shared" si="5"/>
        <v>145.83333333333334</v>
      </c>
      <c r="L16" s="177">
        <f t="shared" si="3"/>
        <v>437.5</v>
      </c>
      <c r="M16" s="166">
        <f t="shared" si="4"/>
        <v>525</v>
      </c>
    </row>
    <row r="17" spans="1:13" ht="18.75" customHeight="1">
      <c r="A17" s="33" t="s">
        <v>37</v>
      </c>
      <c r="B17" s="80" t="s">
        <v>41</v>
      </c>
      <c r="C17" s="107" t="s">
        <v>57</v>
      </c>
      <c r="D17" s="114"/>
      <c r="E17" s="115"/>
      <c r="F17" s="119"/>
      <c r="G17" s="112">
        <v>3</v>
      </c>
      <c r="H17" s="113">
        <v>3</v>
      </c>
      <c r="I17" s="119">
        <f>((G17+H17)*50*35)/60</f>
        <v>175</v>
      </c>
      <c r="J17" s="112">
        <v>3</v>
      </c>
      <c r="K17" s="140">
        <f t="shared" si="5"/>
        <v>87.5</v>
      </c>
      <c r="L17" s="177">
        <f t="shared" si="3"/>
        <v>262.5</v>
      </c>
      <c r="M17" s="166">
        <f t="shared" si="4"/>
        <v>315</v>
      </c>
    </row>
    <row r="18" spans="1:13" ht="16.5" thickBot="1">
      <c r="A18" s="28" t="s">
        <v>43</v>
      </c>
      <c r="B18" s="78" t="s">
        <v>42</v>
      </c>
      <c r="C18" s="181" t="s">
        <v>34</v>
      </c>
      <c r="D18" s="182"/>
      <c r="E18" s="183"/>
      <c r="F18" s="184"/>
      <c r="G18" s="185">
        <v>3</v>
      </c>
      <c r="H18" s="186">
        <v>3</v>
      </c>
      <c r="I18" s="184">
        <f>((G18+H18)*50*35)/60</f>
        <v>175</v>
      </c>
      <c r="J18" s="185">
        <v>3</v>
      </c>
      <c r="K18" s="198">
        <f t="shared" si="5"/>
        <v>87.5</v>
      </c>
      <c r="L18" s="189">
        <f t="shared" si="3"/>
        <v>262.5</v>
      </c>
      <c r="M18" s="167">
        <f t="shared" si="4"/>
        <v>315</v>
      </c>
    </row>
    <row r="19" spans="1:13" ht="32.25" customHeight="1" thickBot="1">
      <c r="A19" s="28"/>
      <c r="B19" s="78"/>
      <c r="C19" s="232" t="s">
        <v>138</v>
      </c>
      <c r="D19" s="233"/>
      <c r="E19" s="233"/>
      <c r="F19" s="233"/>
      <c r="G19" s="233"/>
      <c r="H19" s="233"/>
      <c r="I19" s="233"/>
      <c r="J19" s="233"/>
      <c r="K19" s="233"/>
      <c r="L19" s="234"/>
      <c r="M19" s="200"/>
    </row>
    <row r="20" spans="1:13" ht="32.25" customHeight="1" thickBot="1">
      <c r="A20" s="8"/>
      <c r="B20" s="81"/>
      <c r="C20" s="238" t="s">
        <v>20</v>
      </c>
      <c r="D20" s="239"/>
      <c r="E20" s="239"/>
      <c r="F20" s="240"/>
      <c r="G20" s="239"/>
      <c r="H20" s="239"/>
      <c r="I20" s="228"/>
      <c r="J20" s="191">
        <v>4</v>
      </c>
      <c r="K20" s="193">
        <f t="shared" si="5"/>
        <v>116.66666666666667</v>
      </c>
      <c r="L20" s="199">
        <f t="shared" si="3"/>
        <v>116.66666666666667</v>
      </c>
      <c r="M20" s="168">
        <f t="shared" si="4"/>
        <v>140</v>
      </c>
    </row>
    <row r="21" spans="1:13" ht="18" customHeight="1" thickBot="1">
      <c r="A21" s="8"/>
      <c r="B21" s="81"/>
      <c r="C21" s="116" t="s">
        <v>129</v>
      </c>
      <c r="D21" s="117">
        <f>SUM(D6:D20)-D14</f>
        <v>30</v>
      </c>
      <c r="E21" s="118">
        <f>SUM(E6:E20)-E14</f>
        <v>30</v>
      </c>
      <c r="F21" s="131">
        <f>((D21+E21)*50*35)/60</f>
        <v>1750</v>
      </c>
      <c r="G21" s="117">
        <f>SUM(G6:G20)-G14</f>
        <v>33</v>
      </c>
      <c r="H21" s="118">
        <f>SUM(H6:H20)-H14</f>
        <v>33</v>
      </c>
      <c r="I21" s="131">
        <f>((G21+H21)*50*35)/60</f>
        <v>1925</v>
      </c>
      <c r="J21" s="132">
        <f>SUM(J6:J20)-J14</f>
        <v>34</v>
      </c>
      <c r="K21" s="194">
        <f t="shared" si="5"/>
        <v>991.6666666666666</v>
      </c>
      <c r="L21" s="178">
        <f t="shared" si="3"/>
        <v>4666.666666666667</v>
      </c>
      <c r="M21" s="169">
        <f t="shared" si="4"/>
        <v>5600</v>
      </c>
    </row>
    <row r="22" spans="1:13" ht="18" customHeight="1" hidden="1">
      <c r="A22" s="74"/>
      <c r="B22" s="74"/>
      <c r="C22" s="82" t="s">
        <v>19</v>
      </c>
      <c r="D22" s="37">
        <v>9</v>
      </c>
      <c r="E22" s="37">
        <v>9</v>
      </c>
      <c r="F22" s="38"/>
      <c r="G22" s="37">
        <v>9</v>
      </c>
      <c r="H22" s="37">
        <v>9</v>
      </c>
      <c r="I22" s="38"/>
      <c r="J22" s="37">
        <v>8</v>
      </c>
      <c r="K22" s="49"/>
      <c r="L22" s="83"/>
      <c r="M22" s="96"/>
    </row>
    <row r="23" spans="1:13" ht="18" customHeight="1">
      <c r="A23" s="12"/>
      <c r="B23" s="12"/>
      <c r="C23" s="13"/>
      <c r="D23" s="14"/>
      <c r="E23" s="14"/>
      <c r="F23" s="15"/>
      <c r="G23" s="14"/>
      <c r="H23" s="14"/>
      <c r="I23" s="15"/>
      <c r="J23" s="14"/>
      <c r="K23" s="16"/>
      <c r="L23" s="17"/>
      <c r="M23" s="96"/>
    </row>
  </sheetData>
  <mergeCells count="11">
    <mergeCell ref="M4:M5"/>
    <mergeCell ref="J4:K5"/>
    <mergeCell ref="C3:L3"/>
    <mergeCell ref="L4:L5"/>
    <mergeCell ref="C1:L1"/>
    <mergeCell ref="C19:L19"/>
    <mergeCell ref="C20:I20"/>
    <mergeCell ref="C2:L2"/>
    <mergeCell ref="C4:C5"/>
    <mergeCell ref="D4:E4"/>
    <mergeCell ref="G4:H4"/>
  </mergeCells>
  <printOptions horizontalCentered="1" verticalCentered="1"/>
  <pageMargins left="0.2362204724409449" right="0.11811023622047245" top="0.31496062992125984" bottom="0.5118110236220472" header="0.15748031496062992" footer="0.1968503937007874"/>
  <pageSetup cellComments="asDisplayed" fitToHeight="1" fitToWidth="1" horizontalDpi="600" verticalDpi="600" orientation="landscape" paperSize="9" r:id="rId1"/>
  <headerFooter alignWithMargins="0">
    <oddHeader>&amp;C01 dicembre 2009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zoomScale="70" zoomScaleNormal="70" workbookViewId="0" topLeftCell="C1">
      <selection activeCell="Q4" sqref="Q1:Q16384"/>
    </sheetView>
  </sheetViews>
  <sheetFormatPr defaultColWidth="9.140625" defaultRowHeight="12.75"/>
  <cols>
    <col min="1" max="1" width="11.421875" style="2" hidden="1" customWidth="1"/>
    <col min="2" max="2" width="11.7109375" style="2" hidden="1" customWidth="1"/>
    <col min="3" max="3" width="68.57421875" style="2" customWidth="1"/>
    <col min="4" max="4" width="11.8515625" style="21" customWidth="1"/>
    <col min="5" max="5" width="3.7109375" style="21" hidden="1" customWidth="1"/>
    <col min="6" max="6" width="11.7109375" style="21" customWidth="1"/>
    <col min="7" max="7" width="3.57421875" style="52" hidden="1" customWidth="1"/>
    <col min="8" max="8" width="7.421875" style="22" hidden="1" customWidth="1"/>
    <col min="9" max="9" width="11.7109375" style="21" customWidth="1"/>
    <col min="10" max="10" width="3.7109375" style="52" hidden="1" customWidth="1"/>
    <col min="11" max="11" width="11.7109375" style="21" customWidth="1"/>
    <col min="12" max="12" width="3.57421875" style="52" hidden="1" customWidth="1"/>
    <col min="13" max="13" width="7.140625" style="22" hidden="1" customWidth="1"/>
    <col min="14" max="14" width="11.7109375" style="21" customWidth="1"/>
    <col min="15" max="15" width="3.7109375" style="52" hidden="1" customWidth="1"/>
    <col min="16" max="16" width="8.140625" style="18" hidden="1" customWidth="1"/>
    <col min="17" max="17" width="18.00390625" style="18" hidden="1" customWidth="1"/>
    <col min="18" max="18" width="18.140625" style="94" hidden="1" customWidth="1"/>
    <col min="19" max="16384" width="9.140625" style="2" customWidth="1"/>
  </cols>
  <sheetData>
    <row r="1" spans="3:18" ht="24" thickBot="1">
      <c r="C1" s="235" t="s">
        <v>112</v>
      </c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7"/>
      <c r="R1" s="197"/>
    </row>
    <row r="2" spans="3:18" ht="24" hidden="1" thickBot="1">
      <c r="C2" s="272" t="s">
        <v>123</v>
      </c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4"/>
      <c r="R2" s="98"/>
    </row>
    <row r="3" spans="1:18" ht="24" hidden="1" thickBot="1">
      <c r="A3" s="1"/>
      <c r="B3" s="84"/>
      <c r="C3" s="250" t="s">
        <v>122</v>
      </c>
      <c r="D3" s="251"/>
      <c r="E3" s="251"/>
      <c r="F3" s="251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3"/>
      <c r="R3" s="98"/>
    </row>
    <row r="4" spans="1:18" ht="41.25" customHeight="1" thickBot="1">
      <c r="A4" s="142"/>
      <c r="B4" s="143"/>
      <c r="C4" s="263" t="s">
        <v>137</v>
      </c>
      <c r="D4" s="241" t="s">
        <v>130</v>
      </c>
      <c r="E4" s="275"/>
      <c r="F4" s="242"/>
      <c r="G4" s="102"/>
      <c r="H4" s="103"/>
      <c r="I4" s="241" t="s">
        <v>131</v>
      </c>
      <c r="J4" s="275"/>
      <c r="K4" s="242"/>
      <c r="L4" s="102"/>
      <c r="M4" s="103"/>
      <c r="N4" s="243" t="s">
        <v>132</v>
      </c>
      <c r="O4" s="247"/>
      <c r="P4" s="93"/>
      <c r="Q4" s="254" t="s">
        <v>139</v>
      </c>
      <c r="R4" s="264" t="s">
        <v>126</v>
      </c>
    </row>
    <row r="5" spans="1:18" ht="30.75" customHeight="1">
      <c r="A5" s="40" t="s">
        <v>0</v>
      </c>
      <c r="B5" s="40" t="s">
        <v>1</v>
      </c>
      <c r="C5" s="257"/>
      <c r="D5" s="133" t="s">
        <v>133</v>
      </c>
      <c r="E5" s="134" t="s">
        <v>134</v>
      </c>
      <c r="F5" s="134" t="s">
        <v>134</v>
      </c>
      <c r="G5" s="87" t="s">
        <v>101</v>
      </c>
      <c r="H5" s="147" t="s">
        <v>2</v>
      </c>
      <c r="I5" s="151" t="s">
        <v>135</v>
      </c>
      <c r="J5" s="46" t="s">
        <v>101</v>
      </c>
      <c r="K5" s="101" t="s">
        <v>136</v>
      </c>
      <c r="L5" s="87" t="s">
        <v>101</v>
      </c>
      <c r="M5" s="147" t="s">
        <v>3</v>
      </c>
      <c r="N5" s="244"/>
      <c r="O5" s="262"/>
      <c r="P5" s="212" t="s">
        <v>4</v>
      </c>
      <c r="Q5" s="255"/>
      <c r="R5" s="265"/>
    </row>
    <row r="6" spans="1:18" ht="18" customHeight="1">
      <c r="A6" s="41" t="s">
        <v>5</v>
      </c>
      <c r="B6" s="41" t="s">
        <v>6</v>
      </c>
      <c r="C6" s="104" t="s">
        <v>21</v>
      </c>
      <c r="D6" s="108">
        <v>5</v>
      </c>
      <c r="E6" s="50"/>
      <c r="F6" s="25">
        <v>5</v>
      </c>
      <c r="G6" s="73"/>
      <c r="H6" s="148">
        <f aca="true" t="shared" si="0" ref="H6:H14">((D6+F6)*50*35)/60</f>
        <v>291.6666666666667</v>
      </c>
      <c r="I6" s="120">
        <v>4</v>
      </c>
      <c r="J6" s="50"/>
      <c r="K6" s="121">
        <v>4</v>
      </c>
      <c r="L6" s="73"/>
      <c r="M6" s="148">
        <f>((I6+K6)*50*35)/60</f>
        <v>233.33333333333334</v>
      </c>
      <c r="N6" s="120">
        <v>4</v>
      </c>
      <c r="O6" s="153"/>
      <c r="P6" s="176">
        <f>(N6*50*35)/60</f>
        <v>116.66666666666667</v>
      </c>
      <c r="Q6" s="177">
        <f aca="true" t="shared" si="1" ref="Q6:Q20">H6+M6+P6</f>
        <v>641.6666666666666</v>
      </c>
      <c r="R6" s="171">
        <f>(D6+F6+I6+K6+N6)*35</f>
        <v>770</v>
      </c>
    </row>
    <row r="7" spans="1:18" ht="18" customHeight="1">
      <c r="A7" s="41" t="s">
        <v>5</v>
      </c>
      <c r="B7" s="41" t="s">
        <v>6</v>
      </c>
      <c r="C7" s="104" t="s">
        <v>22</v>
      </c>
      <c r="D7" s="108">
        <v>4</v>
      </c>
      <c r="E7" s="50"/>
      <c r="F7" s="25">
        <v>4</v>
      </c>
      <c r="G7" s="73"/>
      <c r="H7" s="148">
        <f t="shared" si="0"/>
        <v>233.33333333333334</v>
      </c>
      <c r="I7" s="122"/>
      <c r="J7" s="64"/>
      <c r="K7" s="123"/>
      <c r="L7" s="149"/>
      <c r="M7" s="152"/>
      <c r="N7" s="122"/>
      <c r="O7" s="153"/>
      <c r="P7" s="176"/>
      <c r="Q7" s="177">
        <f t="shared" si="1"/>
        <v>233.33333333333334</v>
      </c>
      <c r="R7" s="171">
        <f aca="true" t="shared" si="2" ref="R7:R24">(D7+F7+I7+K7+N7)*35</f>
        <v>280</v>
      </c>
    </row>
    <row r="8" spans="1:18" ht="18" customHeight="1">
      <c r="A8" s="41" t="s">
        <v>7</v>
      </c>
      <c r="B8" s="41" t="s">
        <v>8</v>
      </c>
      <c r="C8" s="104" t="s">
        <v>9</v>
      </c>
      <c r="D8" s="108">
        <v>3</v>
      </c>
      <c r="E8" s="50"/>
      <c r="F8" s="25">
        <v>2</v>
      </c>
      <c r="G8" s="73"/>
      <c r="H8" s="148">
        <f t="shared" si="0"/>
        <v>145.83333333333334</v>
      </c>
      <c r="I8" s="122"/>
      <c r="J8" s="64"/>
      <c r="K8" s="123"/>
      <c r="L8" s="149"/>
      <c r="M8" s="152"/>
      <c r="N8" s="122"/>
      <c r="O8" s="153"/>
      <c r="P8" s="176"/>
      <c r="Q8" s="177">
        <f t="shared" si="1"/>
        <v>145.83333333333334</v>
      </c>
      <c r="R8" s="171">
        <f t="shared" si="2"/>
        <v>175</v>
      </c>
    </row>
    <row r="9" spans="1:18" ht="18" customHeight="1">
      <c r="A9" s="41" t="s">
        <v>7</v>
      </c>
      <c r="B9" s="41" t="s">
        <v>8</v>
      </c>
      <c r="C9" s="104" t="s">
        <v>10</v>
      </c>
      <c r="D9" s="108">
        <v>3</v>
      </c>
      <c r="E9" s="50"/>
      <c r="F9" s="25">
        <v>3</v>
      </c>
      <c r="G9" s="73"/>
      <c r="H9" s="148">
        <f t="shared" si="0"/>
        <v>175</v>
      </c>
      <c r="I9" s="120">
        <v>3</v>
      </c>
      <c r="J9" s="50"/>
      <c r="K9" s="121">
        <v>3</v>
      </c>
      <c r="L9" s="73"/>
      <c r="M9" s="148">
        <f>((I9+K9)*50*35)/60</f>
        <v>175</v>
      </c>
      <c r="N9" s="120">
        <v>3</v>
      </c>
      <c r="O9" s="153"/>
      <c r="P9" s="176">
        <f>(N9*50*35)/60</f>
        <v>87.5</v>
      </c>
      <c r="Q9" s="177">
        <f t="shared" si="1"/>
        <v>437.5</v>
      </c>
      <c r="R9" s="171">
        <f t="shared" si="2"/>
        <v>525</v>
      </c>
    </row>
    <row r="10" spans="1:18" ht="18" customHeight="1">
      <c r="A10" s="41" t="s">
        <v>37</v>
      </c>
      <c r="B10" s="41" t="s">
        <v>38</v>
      </c>
      <c r="C10" s="104" t="s">
        <v>23</v>
      </c>
      <c r="D10" s="108">
        <v>5</v>
      </c>
      <c r="E10" s="50"/>
      <c r="F10" s="25">
        <v>5</v>
      </c>
      <c r="G10" s="73"/>
      <c r="H10" s="148">
        <f t="shared" si="0"/>
        <v>291.6666666666667</v>
      </c>
      <c r="I10" s="120">
        <v>5</v>
      </c>
      <c r="J10" s="50"/>
      <c r="K10" s="121">
        <v>5</v>
      </c>
      <c r="L10" s="73"/>
      <c r="M10" s="148">
        <f>((I10+K10)*50*35)/60</f>
        <v>291.6666666666667</v>
      </c>
      <c r="N10" s="120">
        <v>5</v>
      </c>
      <c r="O10" s="153"/>
      <c r="P10" s="176">
        <f>(N10*50*35)/60</f>
        <v>145.83333333333334</v>
      </c>
      <c r="Q10" s="177">
        <f t="shared" si="1"/>
        <v>729.1666666666667</v>
      </c>
      <c r="R10" s="171">
        <f t="shared" si="2"/>
        <v>875</v>
      </c>
    </row>
    <row r="11" spans="1:18" ht="18" customHeight="1">
      <c r="A11" s="41" t="s">
        <v>11</v>
      </c>
      <c r="B11" s="41" t="s">
        <v>12</v>
      </c>
      <c r="C11" s="104" t="s">
        <v>24</v>
      </c>
      <c r="D11" s="108">
        <v>2</v>
      </c>
      <c r="E11" s="50"/>
      <c r="F11" s="25">
        <v>3</v>
      </c>
      <c r="G11" s="73"/>
      <c r="H11" s="148">
        <f t="shared" si="0"/>
        <v>145.83333333333334</v>
      </c>
      <c r="I11" s="120">
        <v>3</v>
      </c>
      <c r="J11" s="50"/>
      <c r="K11" s="121">
        <v>3</v>
      </c>
      <c r="L11" s="73"/>
      <c r="M11" s="148">
        <f>((I11+K11)*50*35)/60</f>
        <v>175</v>
      </c>
      <c r="N11" s="120">
        <v>3</v>
      </c>
      <c r="O11" s="153"/>
      <c r="P11" s="176">
        <f>(N11*50*35)/60</f>
        <v>87.5</v>
      </c>
      <c r="Q11" s="177">
        <f t="shared" si="1"/>
        <v>408.33333333333337</v>
      </c>
      <c r="R11" s="171">
        <f t="shared" si="2"/>
        <v>490</v>
      </c>
    </row>
    <row r="12" spans="1:18" ht="18" customHeight="1">
      <c r="A12" s="41" t="s">
        <v>13</v>
      </c>
      <c r="B12" s="41" t="s">
        <v>14</v>
      </c>
      <c r="C12" s="104" t="s">
        <v>15</v>
      </c>
      <c r="D12" s="108">
        <v>3</v>
      </c>
      <c r="E12" s="50"/>
      <c r="F12" s="25">
        <v>3</v>
      </c>
      <c r="G12" s="73"/>
      <c r="H12" s="148">
        <f t="shared" si="0"/>
        <v>175</v>
      </c>
      <c r="I12" s="120">
        <v>2</v>
      </c>
      <c r="J12" s="50"/>
      <c r="K12" s="121">
        <v>2</v>
      </c>
      <c r="L12" s="73"/>
      <c r="M12" s="148">
        <f>((I12+K12)*50*35)/60</f>
        <v>116.66666666666667</v>
      </c>
      <c r="N12" s="122"/>
      <c r="O12" s="153"/>
      <c r="P12" s="176">
        <f>(N12*50*35)/60</f>
        <v>0</v>
      </c>
      <c r="Q12" s="177">
        <f t="shared" si="1"/>
        <v>291.6666666666667</v>
      </c>
      <c r="R12" s="171">
        <f t="shared" si="2"/>
        <v>350</v>
      </c>
    </row>
    <row r="13" spans="1:18" ht="18" customHeight="1">
      <c r="A13" s="41" t="s">
        <v>16</v>
      </c>
      <c r="B13" s="41" t="s">
        <v>16</v>
      </c>
      <c r="C13" s="104" t="s">
        <v>17</v>
      </c>
      <c r="D13" s="108">
        <v>1</v>
      </c>
      <c r="E13" s="50"/>
      <c r="F13" s="25">
        <v>1</v>
      </c>
      <c r="G13" s="73"/>
      <c r="H13" s="148">
        <f t="shared" si="0"/>
        <v>58.333333333333336</v>
      </c>
      <c r="I13" s="120">
        <v>1</v>
      </c>
      <c r="J13" s="50"/>
      <c r="K13" s="121">
        <v>1</v>
      </c>
      <c r="L13" s="73"/>
      <c r="M13" s="148">
        <f>((I13+K13)*50*35)/60</f>
        <v>58.333333333333336</v>
      </c>
      <c r="N13" s="120">
        <v>1</v>
      </c>
      <c r="O13" s="153"/>
      <c r="P13" s="176">
        <f>(N13*50*35)/60</f>
        <v>29.166666666666668</v>
      </c>
      <c r="Q13" s="177">
        <f t="shared" si="1"/>
        <v>145.83333333333334</v>
      </c>
      <c r="R13" s="171">
        <f t="shared" si="2"/>
        <v>175</v>
      </c>
    </row>
    <row r="14" spans="1:18" ht="18" customHeight="1" thickBot="1">
      <c r="A14" s="42"/>
      <c r="B14" s="42"/>
      <c r="C14" s="105" t="s">
        <v>18</v>
      </c>
      <c r="D14" s="109">
        <f>SUM(D6:D13)</f>
        <v>26</v>
      </c>
      <c r="E14" s="51"/>
      <c r="F14" s="26">
        <f>SUM(F6:F13)</f>
        <v>26</v>
      </c>
      <c r="G14" s="87"/>
      <c r="H14" s="148">
        <f t="shared" si="0"/>
        <v>1516.6666666666667</v>
      </c>
      <c r="I14" s="124"/>
      <c r="J14" s="66"/>
      <c r="K14" s="125"/>
      <c r="L14" s="150"/>
      <c r="M14" s="152"/>
      <c r="N14" s="124"/>
      <c r="O14" s="154"/>
      <c r="P14" s="176"/>
      <c r="Q14" s="177">
        <f t="shared" si="1"/>
        <v>1516.6666666666667</v>
      </c>
      <c r="R14" s="171">
        <f t="shared" si="2"/>
        <v>1820</v>
      </c>
    </row>
    <row r="15" spans="1:18" ht="18" customHeight="1">
      <c r="A15" s="43" t="s">
        <v>5</v>
      </c>
      <c r="B15" s="43" t="s">
        <v>6</v>
      </c>
      <c r="C15" s="106" t="s">
        <v>58</v>
      </c>
      <c r="D15" s="145"/>
      <c r="E15" s="88"/>
      <c r="F15" s="146"/>
      <c r="G15" s="144"/>
      <c r="H15" s="148"/>
      <c r="I15" s="112">
        <v>2</v>
      </c>
      <c r="J15" s="4"/>
      <c r="K15" s="113">
        <v>2</v>
      </c>
      <c r="L15" s="23"/>
      <c r="M15" s="148">
        <f>((I15+K15)*50*35)/60</f>
        <v>116.66666666666667</v>
      </c>
      <c r="N15" s="112">
        <v>2</v>
      </c>
      <c r="O15" s="155"/>
      <c r="P15" s="176">
        <f>(N15*50*35)/60</f>
        <v>58.333333333333336</v>
      </c>
      <c r="Q15" s="213">
        <f t="shared" si="1"/>
        <v>175</v>
      </c>
      <c r="R15" s="171">
        <f t="shared" si="2"/>
        <v>210</v>
      </c>
    </row>
    <row r="16" spans="1:18" ht="18.75" customHeight="1">
      <c r="A16" s="43" t="s">
        <v>53</v>
      </c>
      <c r="B16" s="43" t="s">
        <v>52</v>
      </c>
      <c r="C16" s="107" t="s">
        <v>59</v>
      </c>
      <c r="D16" s="114"/>
      <c r="E16" s="65"/>
      <c r="F16" s="115"/>
      <c r="G16" s="23"/>
      <c r="H16" s="148"/>
      <c r="I16" s="112">
        <v>3</v>
      </c>
      <c r="J16" s="4"/>
      <c r="K16" s="113">
        <v>3</v>
      </c>
      <c r="L16" s="23"/>
      <c r="M16" s="148">
        <f>((I16+K16)*50*35)/60</f>
        <v>175</v>
      </c>
      <c r="N16" s="112">
        <v>3</v>
      </c>
      <c r="O16" s="155"/>
      <c r="P16" s="176">
        <f>(N16*50*35)/60</f>
        <v>87.5</v>
      </c>
      <c r="Q16" s="177">
        <f t="shared" si="1"/>
        <v>262.5</v>
      </c>
      <c r="R16" s="171">
        <f t="shared" si="2"/>
        <v>315</v>
      </c>
    </row>
    <row r="17" spans="1:18" ht="18.75" customHeight="1">
      <c r="A17" s="39" t="s">
        <v>51</v>
      </c>
      <c r="B17" s="43" t="s">
        <v>60</v>
      </c>
      <c r="C17" s="107" t="s">
        <v>125</v>
      </c>
      <c r="D17" s="112">
        <v>2</v>
      </c>
      <c r="E17" s="4">
        <v>1</v>
      </c>
      <c r="F17" s="113">
        <v>2</v>
      </c>
      <c r="G17" s="23">
        <v>1</v>
      </c>
      <c r="H17" s="148">
        <f>((D17+F17)*50*35)/60</f>
        <v>116.66666666666667</v>
      </c>
      <c r="I17" s="112">
        <v>4</v>
      </c>
      <c r="J17" s="4">
        <v>2</v>
      </c>
      <c r="K17" s="113">
        <v>4</v>
      </c>
      <c r="L17" s="23">
        <v>2</v>
      </c>
      <c r="M17" s="148">
        <f>((I17+K17)*50*35)/60</f>
        <v>233.33333333333334</v>
      </c>
      <c r="N17" s="112">
        <v>3</v>
      </c>
      <c r="O17" s="155"/>
      <c r="P17" s="176">
        <f>(N17*50*35)/60</f>
        <v>87.5</v>
      </c>
      <c r="Q17" s="177">
        <f t="shared" si="1"/>
        <v>437.5</v>
      </c>
      <c r="R17" s="171">
        <f t="shared" si="2"/>
        <v>525</v>
      </c>
    </row>
    <row r="18" spans="1:18" ht="18.75" customHeight="1">
      <c r="A18" s="43" t="s">
        <v>61</v>
      </c>
      <c r="B18" s="43" t="s">
        <v>62</v>
      </c>
      <c r="C18" s="107" t="s">
        <v>124</v>
      </c>
      <c r="D18" s="112">
        <v>3</v>
      </c>
      <c r="E18" s="4">
        <v>2</v>
      </c>
      <c r="F18" s="113">
        <v>3</v>
      </c>
      <c r="G18" s="23">
        <v>2</v>
      </c>
      <c r="H18" s="148">
        <f>((D18+F18)*50*35)/60</f>
        <v>175</v>
      </c>
      <c r="I18" s="112">
        <v>3</v>
      </c>
      <c r="J18" s="4">
        <v>2</v>
      </c>
      <c r="K18" s="113">
        <v>3</v>
      </c>
      <c r="L18" s="23"/>
      <c r="M18" s="148">
        <f>((I18+K18)*50*35)/60</f>
        <v>175</v>
      </c>
      <c r="N18" s="112">
        <v>3</v>
      </c>
      <c r="O18" s="155"/>
      <c r="P18" s="176">
        <f>(N18*50*35)/60</f>
        <v>87.5</v>
      </c>
      <c r="Q18" s="177">
        <f t="shared" si="1"/>
        <v>437.5</v>
      </c>
      <c r="R18" s="171">
        <f t="shared" si="2"/>
        <v>525</v>
      </c>
    </row>
    <row r="19" spans="1:18" ht="18.75" customHeight="1">
      <c r="A19" s="43" t="s">
        <v>64</v>
      </c>
      <c r="B19" s="43" t="s">
        <v>65</v>
      </c>
      <c r="C19" s="107" t="s">
        <v>127</v>
      </c>
      <c r="D19" s="114"/>
      <c r="E19" s="65"/>
      <c r="F19" s="115"/>
      <c r="G19" s="23"/>
      <c r="H19" s="148"/>
      <c r="I19" s="112">
        <v>4</v>
      </c>
      <c r="J19" s="4"/>
      <c r="K19" s="113">
        <v>4</v>
      </c>
      <c r="L19" s="23"/>
      <c r="M19" s="148">
        <f>((I19+K19)*50*35)/60</f>
        <v>233.33333333333334</v>
      </c>
      <c r="N19" s="112">
        <v>3</v>
      </c>
      <c r="O19" s="155"/>
      <c r="P19" s="176">
        <f>(N19*50*35)/60</f>
        <v>87.5</v>
      </c>
      <c r="Q19" s="177">
        <f t="shared" si="1"/>
        <v>320.83333333333337</v>
      </c>
      <c r="R19" s="171">
        <f t="shared" si="2"/>
        <v>385</v>
      </c>
    </row>
    <row r="20" spans="1:18" ht="18.75" customHeight="1" thickBot="1">
      <c r="A20" s="43" t="s">
        <v>66</v>
      </c>
      <c r="B20" s="43" t="s">
        <v>67</v>
      </c>
      <c r="C20" s="181" t="s">
        <v>63</v>
      </c>
      <c r="D20" s="185">
        <v>3</v>
      </c>
      <c r="E20" s="203">
        <v>2</v>
      </c>
      <c r="F20" s="186">
        <v>3</v>
      </c>
      <c r="G20" s="204">
        <v>2</v>
      </c>
      <c r="H20" s="205">
        <f>((D20+F20)*50*35)/60</f>
        <v>175</v>
      </c>
      <c r="I20" s="206"/>
      <c r="J20" s="207"/>
      <c r="K20" s="208"/>
      <c r="L20" s="209"/>
      <c r="M20" s="210"/>
      <c r="N20" s="206"/>
      <c r="O20" s="211"/>
      <c r="P20" s="188"/>
      <c r="Q20" s="178">
        <f t="shared" si="1"/>
        <v>175</v>
      </c>
      <c r="R20" s="172">
        <f t="shared" si="2"/>
        <v>210</v>
      </c>
    </row>
    <row r="21" spans="1:18" ht="33" customHeight="1" thickBot="1">
      <c r="A21" s="43"/>
      <c r="B21" s="43"/>
      <c r="C21" s="232" t="s">
        <v>138</v>
      </c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4"/>
      <c r="R21" s="200"/>
    </row>
    <row r="22" spans="1:18" ht="32.25" customHeight="1" thickBot="1">
      <c r="A22" s="44"/>
      <c r="B22" s="44"/>
      <c r="C22" s="238" t="s">
        <v>20</v>
      </c>
      <c r="D22" s="269"/>
      <c r="E22" s="269"/>
      <c r="F22" s="269"/>
      <c r="G22" s="270"/>
      <c r="H22" s="270"/>
      <c r="I22" s="269"/>
      <c r="J22" s="269"/>
      <c r="K22" s="269"/>
      <c r="L22" s="270"/>
      <c r="M22" s="271"/>
      <c r="N22" s="191">
        <v>4</v>
      </c>
      <c r="O22" s="38"/>
      <c r="P22" s="193">
        <f>(N22*50*35)/60</f>
        <v>116.66666666666667</v>
      </c>
      <c r="Q22" s="195">
        <f>H22+M22+P22</f>
        <v>116.66666666666667</v>
      </c>
      <c r="R22" s="173">
        <f t="shared" si="2"/>
        <v>140</v>
      </c>
    </row>
    <row r="23" spans="1:18" ht="18" customHeight="1" thickBot="1">
      <c r="A23" s="44"/>
      <c r="B23" s="44"/>
      <c r="C23" s="116" t="s">
        <v>129</v>
      </c>
      <c r="D23" s="117">
        <f aca="true" t="shared" si="3" ref="D23:Q23">SUM(D6:D22)-D14</f>
        <v>34</v>
      </c>
      <c r="E23" s="157">
        <f t="shared" si="3"/>
        <v>5</v>
      </c>
      <c r="F23" s="118">
        <f t="shared" si="3"/>
        <v>34</v>
      </c>
      <c r="G23" s="87">
        <f t="shared" si="3"/>
        <v>5</v>
      </c>
      <c r="H23" s="158">
        <f t="shared" si="3"/>
        <v>1983.3333333333328</v>
      </c>
      <c r="I23" s="117">
        <f t="shared" si="3"/>
        <v>34</v>
      </c>
      <c r="J23" s="157">
        <f t="shared" si="3"/>
        <v>4</v>
      </c>
      <c r="K23" s="118">
        <f t="shared" si="3"/>
        <v>34</v>
      </c>
      <c r="L23" s="87">
        <f t="shared" si="3"/>
        <v>2</v>
      </c>
      <c r="M23" s="158">
        <f t="shared" si="3"/>
        <v>1983.3333333333333</v>
      </c>
      <c r="N23" s="132">
        <f t="shared" si="3"/>
        <v>34</v>
      </c>
      <c r="O23" s="87">
        <f t="shared" si="3"/>
        <v>0</v>
      </c>
      <c r="P23" s="99">
        <f t="shared" si="3"/>
        <v>991.6666666666666</v>
      </c>
      <c r="Q23" s="215">
        <f t="shared" si="3"/>
        <v>4958.333333333333</v>
      </c>
      <c r="R23" s="174">
        <f t="shared" si="2"/>
        <v>5950</v>
      </c>
    </row>
    <row r="24" spans="1:18" ht="18" customHeight="1" hidden="1" thickBot="1">
      <c r="A24" s="45"/>
      <c r="B24" s="45"/>
      <c r="C24" s="67" t="s">
        <v>19</v>
      </c>
      <c r="D24" s="69">
        <v>10</v>
      </c>
      <c r="E24" s="156"/>
      <c r="F24" s="69">
        <v>10</v>
      </c>
      <c r="G24" s="51"/>
      <c r="H24" s="11"/>
      <c r="I24" s="69">
        <v>11</v>
      </c>
      <c r="J24" s="156"/>
      <c r="K24" s="69">
        <v>11</v>
      </c>
      <c r="L24" s="51"/>
      <c r="M24" s="11"/>
      <c r="N24" s="69">
        <v>10</v>
      </c>
      <c r="O24" s="51"/>
      <c r="P24" s="24"/>
      <c r="Q24" s="72"/>
      <c r="R24" s="98">
        <f t="shared" si="2"/>
        <v>1820</v>
      </c>
    </row>
    <row r="25" spans="1:18" ht="18" customHeight="1" thickBot="1">
      <c r="A25" s="12"/>
      <c r="B25" s="12"/>
      <c r="C25" s="266" t="s">
        <v>128</v>
      </c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8"/>
      <c r="R25" s="214"/>
    </row>
  </sheetData>
  <mergeCells count="12">
    <mergeCell ref="C21:Q21"/>
    <mergeCell ref="I4:K4"/>
    <mergeCell ref="R4:R5"/>
    <mergeCell ref="C4:C5"/>
    <mergeCell ref="C1:Q1"/>
    <mergeCell ref="C25:Q25"/>
    <mergeCell ref="C3:Q3"/>
    <mergeCell ref="C22:M22"/>
    <mergeCell ref="C2:Q2"/>
    <mergeCell ref="D4:F4"/>
    <mergeCell ref="N4:O5"/>
    <mergeCell ref="Q4:Q5"/>
  </mergeCells>
  <printOptions horizontalCentered="1" verticalCentered="1"/>
  <pageMargins left="0.2362204724409449" right="0.11811023622047245" top="0.31496062992125984" bottom="0.5118110236220472" header="0.15748031496062992" footer="0.1968503937007874"/>
  <pageSetup cellComments="asDisplayed" fitToHeight="1" fitToWidth="1" horizontalDpi="600" verticalDpi="600" orientation="landscape" paperSize="9" r:id="rId1"/>
  <headerFooter alignWithMargins="0">
    <oddHeader>&amp;C01 dicembre 2009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70" zoomScaleNormal="70" workbookViewId="0" topLeftCell="C1">
      <selection activeCell="L4" sqref="L1:L16384"/>
    </sheetView>
  </sheetViews>
  <sheetFormatPr defaultColWidth="9.140625" defaultRowHeight="12.75"/>
  <cols>
    <col min="1" max="1" width="11.421875" style="2" hidden="1" customWidth="1"/>
    <col min="2" max="2" width="11.7109375" style="2" hidden="1" customWidth="1"/>
    <col min="3" max="3" width="54.8515625" style="2" customWidth="1"/>
    <col min="4" max="4" width="11.8515625" style="21" customWidth="1"/>
    <col min="5" max="5" width="11.7109375" style="21" customWidth="1"/>
    <col min="6" max="6" width="7.421875" style="22" hidden="1" customWidth="1"/>
    <col min="7" max="8" width="11.7109375" style="21" customWidth="1"/>
    <col min="9" max="9" width="7.140625" style="22" hidden="1" customWidth="1"/>
    <col min="10" max="10" width="11.7109375" style="21" customWidth="1"/>
    <col min="11" max="11" width="8.140625" style="18" hidden="1" customWidth="1"/>
    <col min="12" max="12" width="18.00390625" style="18" hidden="1" customWidth="1"/>
    <col min="13" max="13" width="18.00390625" style="2" hidden="1" customWidth="1"/>
    <col min="14" max="14" width="13.7109375" style="2" customWidth="1"/>
    <col min="15" max="16384" width="9.140625" style="2" customWidth="1"/>
  </cols>
  <sheetData>
    <row r="1" spans="1:13" ht="24" thickBot="1">
      <c r="A1" s="47"/>
      <c r="B1" s="77"/>
      <c r="C1" s="235" t="s">
        <v>113</v>
      </c>
      <c r="D1" s="236"/>
      <c r="E1" s="236"/>
      <c r="F1" s="236"/>
      <c r="G1" s="236"/>
      <c r="H1" s="236"/>
      <c r="I1" s="236"/>
      <c r="J1" s="236"/>
      <c r="K1" s="236"/>
      <c r="L1" s="237"/>
      <c r="M1" s="197"/>
    </row>
    <row r="2" spans="1:17" ht="24" hidden="1" thickBot="1">
      <c r="A2" s="47"/>
      <c r="B2" s="77"/>
      <c r="C2" s="272" t="s">
        <v>123</v>
      </c>
      <c r="D2" s="273"/>
      <c r="E2" s="273"/>
      <c r="F2" s="273"/>
      <c r="G2" s="273"/>
      <c r="H2" s="273"/>
      <c r="I2" s="273"/>
      <c r="J2" s="273"/>
      <c r="K2" s="273"/>
      <c r="L2" s="274"/>
      <c r="M2" s="159"/>
      <c r="N2" s="53"/>
      <c r="O2" s="53"/>
      <c r="P2" s="53"/>
      <c r="Q2" s="54"/>
    </row>
    <row r="3" spans="1:13" ht="24" hidden="1" thickBot="1">
      <c r="A3" s="48"/>
      <c r="B3" s="75"/>
      <c r="C3" s="250" t="s">
        <v>120</v>
      </c>
      <c r="D3" s="251"/>
      <c r="E3" s="251"/>
      <c r="F3" s="252"/>
      <c r="G3" s="252"/>
      <c r="H3" s="252"/>
      <c r="I3" s="252"/>
      <c r="J3" s="252"/>
      <c r="K3" s="252"/>
      <c r="L3" s="253"/>
      <c r="M3" s="100"/>
    </row>
    <row r="4" spans="1:13" ht="42" customHeight="1" thickBot="1">
      <c r="A4" s="48"/>
      <c r="B4" s="75"/>
      <c r="C4" s="263" t="s">
        <v>137</v>
      </c>
      <c r="D4" s="241" t="s">
        <v>130</v>
      </c>
      <c r="E4" s="242"/>
      <c r="F4" s="93"/>
      <c r="G4" s="241" t="s">
        <v>131</v>
      </c>
      <c r="H4" s="242"/>
      <c r="I4" s="93"/>
      <c r="J4" s="243" t="s">
        <v>132</v>
      </c>
      <c r="K4" s="247"/>
      <c r="L4" s="254" t="s">
        <v>139</v>
      </c>
      <c r="M4" s="254" t="s">
        <v>126</v>
      </c>
    </row>
    <row r="5" spans="1:13" ht="31.5" customHeight="1" thickBot="1">
      <c r="A5" s="48" t="s">
        <v>0</v>
      </c>
      <c r="B5" s="75" t="s">
        <v>1</v>
      </c>
      <c r="C5" s="257"/>
      <c r="D5" s="133" t="s">
        <v>133</v>
      </c>
      <c r="E5" s="134" t="s">
        <v>134</v>
      </c>
      <c r="F5" s="135" t="s">
        <v>2</v>
      </c>
      <c r="G5" s="136" t="s">
        <v>135</v>
      </c>
      <c r="H5" s="137" t="s">
        <v>136</v>
      </c>
      <c r="I5" s="135" t="s">
        <v>3</v>
      </c>
      <c r="J5" s="244"/>
      <c r="K5" s="262"/>
      <c r="L5" s="255"/>
      <c r="M5" s="256"/>
    </row>
    <row r="6" spans="1:14" ht="18" customHeight="1">
      <c r="A6" s="35" t="s">
        <v>36</v>
      </c>
      <c r="B6" s="76" t="s">
        <v>35</v>
      </c>
      <c r="C6" s="104" t="s">
        <v>21</v>
      </c>
      <c r="D6" s="108">
        <v>4</v>
      </c>
      <c r="E6" s="25">
        <v>4</v>
      </c>
      <c r="F6" s="119">
        <f>((D6+E6)*50*35)/60</f>
        <v>233.33333333333334</v>
      </c>
      <c r="G6" s="120">
        <v>4</v>
      </c>
      <c r="H6" s="121">
        <v>4</v>
      </c>
      <c r="I6" s="119">
        <f aca="true" t="shared" si="0" ref="I6:I19">((G6+H6)*50*35)/60</f>
        <v>233.33333333333334</v>
      </c>
      <c r="J6" s="120">
        <v>4</v>
      </c>
      <c r="K6" s="140">
        <f>(J6*50*35)/60</f>
        <v>116.66666666666667</v>
      </c>
      <c r="L6" s="177">
        <f>F6+I6+K6</f>
        <v>583.3333333333334</v>
      </c>
      <c r="M6" s="166">
        <f>(D6+E6+G6+H6+J6)*35</f>
        <v>700</v>
      </c>
      <c r="N6" s="5"/>
    </row>
    <row r="7" spans="1:14" ht="18" customHeight="1">
      <c r="A7" s="35" t="s">
        <v>36</v>
      </c>
      <c r="B7" s="76" t="s">
        <v>35</v>
      </c>
      <c r="C7" s="104" t="s">
        <v>22</v>
      </c>
      <c r="D7" s="108">
        <v>4</v>
      </c>
      <c r="E7" s="25">
        <v>4</v>
      </c>
      <c r="F7" s="119">
        <f aca="true" t="shared" si="1" ref="F7:F14">((D7+E7)*50*35)/60</f>
        <v>233.33333333333334</v>
      </c>
      <c r="G7" s="122"/>
      <c r="H7" s="123"/>
      <c r="I7" s="126"/>
      <c r="J7" s="122"/>
      <c r="K7" s="140"/>
      <c r="L7" s="177">
        <f aca="true" t="shared" si="2" ref="L7:L22">F7+I7+K7</f>
        <v>233.33333333333334</v>
      </c>
      <c r="M7" s="166">
        <f aca="true" t="shared" si="3" ref="M7:M22">(D7+E7+G7+H7+J7)*35</f>
        <v>280</v>
      </c>
      <c r="N7" s="5"/>
    </row>
    <row r="8" spans="1:14" ht="18" customHeight="1">
      <c r="A8" s="35" t="s">
        <v>7</v>
      </c>
      <c r="B8" s="76" t="s">
        <v>8</v>
      </c>
      <c r="C8" s="104" t="s">
        <v>105</v>
      </c>
      <c r="D8" s="108">
        <v>5</v>
      </c>
      <c r="E8" s="25">
        <v>5</v>
      </c>
      <c r="F8" s="119">
        <f t="shared" si="1"/>
        <v>291.6666666666667</v>
      </c>
      <c r="G8" s="120">
        <v>4</v>
      </c>
      <c r="H8" s="121">
        <v>4</v>
      </c>
      <c r="I8" s="119">
        <f t="shared" si="0"/>
        <v>233.33333333333334</v>
      </c>
      <c r="J8" s="120">
        <v>4</v>
      </c>
      <c r="K8" s="140">
        <f aca="true" t="shared" si="4" ref="K8:K19">(J8*50*35)/60</f>
        <v>116.66666666666667</v>
      </c>
      <c r="L8" s="177">
        <f t="shared" si="2"/>
        <v>641.6666666666666</v>
      </c>
      <c r="M8" s="166">
        <f t="shared" si="3"/>
        <v>770</v>
      </c>
      <c r="N8" s="5"/>
    </row>
    <row r="9" spans="1:14" ht="18" customHeight="1">
      <c r="A9" s="35" t="s">
        <v>7</v>
      </c>
      <c r="B9" s="76" t="s">
        <v>8</v>
      </c>
      <c r="C9" s="104" t="s">
        <v>106</v>
      </c>
      <c r="D9" s="108">
        <v>4</v>
      </c>
      <c r="E9" s="25">
        <v>4</v>
      </c>
      <c r="F9" s="119">
        <f t="shared" si="1"/>
        <v>233.33333333333334</v>
      </c>
      <c r="G9" s="120">
        <v>4</v>
      </c>
      <c r="H9" s="121">
        <v>4</v>
      </c>
      <c r="I9" s="119">
        <f t="shared" si="0"/>
        <v>233.33333333333334</v>
      </c>
      <c r="J9" s="120">
        <v>4</v>
      </c>
      <c r="K9" s="140">
        <f t="shared" si="4"/>
        <v>116.66666666666667</v>
      </c>
      <c r="L9" s="177">
        <f t="shared" si="2"/>
        <v>583.3333333333334</v>
      </c>
      <c r="M9" s="166">
        <f t="shared" si="3"/>
        <v>700</v>
      </c>
      <c r="N9" s="5"/>
    </row>
    <row r="10" spans="1:14" ht="18" customHeight="1">
      <c r="A10" s="35" t="s">
        <v>37</v>
      </c>
      <c r="B10" s="76" t="s">
        <v>41</v>
      </c>
      <c r="C10" s="104" t="s">
        <v>23</v>
      </c>
      <c r="D10" s="108">
        <v>3</v>
      </c>
      <c r="E10" s="25">
        <v>3</v>
      </c>
      <c r="F10" s="119">
        <f t="shared" si="1"/>
        <v>175</v>
      </c>
      <c r="G10" s="122"/>
      <c r="H10" s="123"/>
      <c r="I10" s="126"/>
      <c r="J10" s="122"/>
      <c r="K10" s="140"/>
      <c r="L10" s="177">
        <f t="shared" si="2"/>
        <v>175</v>
      </c>
      <c r="M10" s="166">
        <f t="shared" si="3"/>
        <v>210</v>
      </c>
      <c r="N10" s="5"/>
    </row>
    <row r="11" spans="1:13" ht="18" customHeight="1">
      <c r="A11" s="35" t="s">
        <v>11</v>
      </c>
      <c r="B11" s="76" t="s">
        <v>12</v>
      </c>
      <c r="C11" s="104" t="s">
        <v>24</v>
      </c>
      <c r="D11" s="108">
        <v>3</v>
      </c>
      <c r="E11" s="25">
        <v>3</v>
      </c>
      <c r="F11" s="119">
        <f t="shared" si="1"/>
        <v>175</v>
      </c>
      <c r="G11" s="122"/>
      <c r="H11" s="123"/>
      <c r="I11" s="126"/>
      <c r="J11" s="122"/>
      <c r="K11" s="140"/>
      <c r="L11" s="177">
        <f t="shared" si="2"/>
        <v>175</v>
      </c>
      <c r="M11" s="166">
        <f t="shared" si="3"/>
        <v>210</v>
      </c>
    </row>
    <row r="12" spans="1:13" ht="18" customHeight="1">
      <c r="A12" s="35" t="s">
        <v>13</v>
      </c>
      <c r="B12" s="76" t="s">
        <v>14</v>
      </c>
      <c r="C12" s="104" t="s">
        <v>15</v>
      </c>
      <c r="D12" s="108">
        <v>3</v>
      </c>
      <c r="E12" s="25">
        <v>3</v>
      </c>
      <c r="F12" s="119">
        <f t="shared" si="1"/>
        <v>175</v>
      </c>
      <c r="G12" s="120">
        <v>2</v>
      </c>
      <c r="H12" s="121">
        <v>2</v>
      </c>
      <c r="I12" s="119">
        <f t="shared" si="0"/>
        <v>116.66666666666667</v>
      </c>
      <c r="J12" s="122"/>
      <c r="K12" s="140"/>
      <c r="L12" s="177">
        <f t="shared" si="2"/>
        <v>291.6666666666667</v>
      </c>
      <c r="M12" s="166">
        <f t="shared" si="3"/>
        <v>350</v>
      </c>
    </row>
    <row r="13" spans="1:13" ht="18" customHeight="1">
      <c r="A13" s="35" t="s">
        <v>16</v>
      </c>
      <c r="B13" s="76" t="s">
        <v>16</v>
      </c>
      <c r="C13" s="104" t="s">
        <v>17</v>
      </c>
      <c r="D13" s="108">
        <v>1</v>
      </c>
      <c r="E13" s="25">
        <v>1</v>
      </c>
      <c r="F13" s="119">
        <f t="shared" si="1"/>
        <v>58.333333333333336</v>
      </c>
      <c r="G13" s="120">
        <v>1</v>
      </c>
      <c r="H13" s="121">
        <v>1</v>
      </c>
      <c r="I13" s="119">
        <f t="shared" si="0"/>
        <v>58.333333333333336</v>
      </c>
      <c r="J13" s="120">
        <v>1</v>
      </c>
      <c r="K13" s="140">
        <f t="shared" si="4"/>
        <v>29.166666666666668</v>
      </c>
      <c r="L13" s="177">
        <f t="shared" si="2"/>
        <v>145.83333333333334</v>
      </c>
      <c r="M13" s="166">
        <f t="shared" si="3"/>
        <v>175</v>
      </c>
    </row>
    <row r="14" spans="1:13" ht="18" customHeight="1" thickBot="1">
      <c r="A14" s="35"/>
      <c r="B14" s="76"/>
      <c r="C14" s="105" t="s">
        <v>18</v>
      </c>
      <c r="D14" s="109">
        <f>SUM(D6:D13)</f>
        <v>27</v>
      </c>
      <c r="E14" s="26">
        <f>SUM(E6:E13)</f>
        <v>27</v>
      </c>
      <c r="F14" s="119">
        <f t="shared" si="1"/>
        <v>1575</v>
      </c>
      <c r="G14" s="124"/>
      <c r="H14" s="125"/>
      <c r="I14" s="126"/>
      <c r="J14" s="124"/>
      <c r="K14" s="140"/>
      <c r="L14" s="177">
        <f t="shared" si="2"/>
        <v>1575</v>
      </c>
      <c r="M14" s="166">
        <f t="shared" si="3"/>
        <v>1890</v>
      </c>
    </row>
    <row r="15" spans="1:13" ht="18" customHeight="1">
      <c r="A15" s="28" t="s">
        <v>36</v>
      </c>
      <c r="B15" s="78" t="s">
        <v>35</v>
      </c>
      <c r="C15" s="106" t="s">
        <v>25</v>
      </c>
      <c r="D15" s="110">
        <v>3</v>
      </c>
      <c r="E15" s="111">
        <v>3</v>
      </c>
      <c r="F15" s="119">
        <f>((D15+E15)*50*35)/60</f>
        <v>175</v>
      </c>
      <c r="G15" s="122"/>
      <c r="H15" s="123"/>
      <c r="I15" s="126"/>
      <c r="J15" s="122"/>
      <c r="K15" s="140"/>
      <c r="L15" s="177">
        <f t="shared" si="2"/>
        <v>175</v>
      </c>
      <c r="M15" s="166">
        <f t="shared" si="3"/>
        <v>210</v>
      </c>
    </row>
    <row r="16" spans="1:13" ht="18" customHeight="1">
      <c r="A16" s="31" t="s">
        <v>40</v>
      </c>
      <c r="B16" s="79" t="s">
        <v>39</v>
      </c>
      <c r="C16" s="107" t="s">
        <v>27</v>
      </c>
      <c r="D16" s="114"/>
      <c r="E16" s="115"/>
      <c r="F16" s="119"/>
      <c r="G16" s="112">
        <v>5</v>
      </c>
      <c r="H16" s="113">
        <v>5</v>
      </c>
      <c r="I16" s="119">
        <f t="shared" si="0"/>
        <v>291.6666666666667</v>
      </c>
      <c r="J16" s="112">
        <v>5</v>
      </c>
      <c r="K16" s="140">
        <f t="shared" si="4"/>
        <v>145.83333333333334</v>
      </c>
      <c r="L16" s="177">
        <f t="shared" si="2"/>
        <v>437.5</v>
      </c>
      <c r="M16" s="166">
        <f t="shared" si="3"/>
        <v>525</v>
      </c>
    </row>
    <row r="17" spans="1:13" ht="18.75" customHeight="1">
      <c r="A17" s="33" t="s">
        <v>37</v>
      </c>
      <c r="B17" s="80" t="s">
        <v>41</v>
      </c>
      <c r="C17" s="107" t="s">
        <v>28</v>
      </c>
      <c r="D17" s="114"/>
      <c r="E17" s="115"/>
      <c r="F17" s="119"/>
      <c r="G17" s="112">
        <v>5</v>
      </c>
      <c r="H17" s="113">
        <v>5</v>
      </c>
      <c r="I17" s="119">
        <f t="shared" si="0"/>
        <v>291.6666666666667</v>
      </c>
      <c r="J17" s="112">
        <v>5</v>
      </c>
      <c r="K17" s="140">
        <f t="shared" si="4"/>
        <v>145.83333333333334</v>
      </c>
      <c r="L17" s="177">
        <f t="shared" si="2"/>
        <v>437.5</v>
      </c>
      <c r="M17" s="166">
        <f t="shared" si="3"/>
        <v>525</v>
      </c>
    </row>
    <row r="18" spans="1:13" ht="18" customHeight="1">
      <c r="A18" s="28" t="s">
        <v>43</v>
      </c>
      <c r="B18" s="78" t="s">
        <v>42</v>
      </c>
      <c r="C18" s="107" t="s">
        <v>29</v>
      </c>
      <c r="D18" s="138"/>
      <c r="E18" s="139"/>
      <c r="F18" s="119"/>
      <c r="G18" s="112">
        <v>3</v>
      </c>
      <c r="H18" s="113">
        <v>3</v>
      </c>
      <c r="I18" s="119">
        <f t="shared" si="0"/>
        <v>175</v>
      </c>
      <c r="J18" s="112">
        <v>3</v>
      </c>
      <c r="K18" s="140">
        <f t="shared" si="4"/>
        <v>87.5</v>
      </c>
      <c r="L18" s="177">
        <f t="shared" si="2"/>
        <v>262.5</v>
      </c>
      <c r="M18" s="166">
        <f t="shared" si="3"/>
        <v>315</v>
      </c>
    </row>
    <row r="19" spans="1:13" ht="18" customHeight="1" thickBot="1">
      <c r="A19" s="28" t="s">
        <v>7</v>
      </c>
      <c r="B19" s="78" t="s">
        <v>8</v>
      </c>
      <c r="C19" s="181" t="s">
        <v>44</v>
      </c>
      <c r="D19" s="182"/>
      <c r="E19" s="183"/>
      <c r="F19" s="184"/>
      <c r="G19" s="185">
        <v>5</v>
      </c>
      <c r="H19" s="186">
        <v>5</v>
      </c>
      <c r="I19" s="184">
        <f t="shared" si="0"/>
        <v>291.6666666666667</v>
      </c>
      <c r="J19" s="185">
        <v>4</v>
      </c>
      <c r="K19" s="198">
        <f t="shared" si="4"/>
        <v>116.66666666666667</v>
      </c>
      <c r="L19" s="178">
        <f>F19+I19+K19</f>
        <v>408.33333333333337</v>
      </c>
      <c r="M19" s="167">
        <f t="shared" si="3"/>
        <v>490</v>
      </c>
    </row>
    <row r="20" spans="1:14" ht="33" customHeight="1" thickBot="1">
      <c r="A20" s="28"/>
      <c r="B20" s="78"/>
      <c r="C20" s="232" t="s">
        <v>138</v>
      </c>
      <c r="D20" s="233"/>
      <c r="E20" s="233"/>
      <c r="F20" s="233"/>
      <c r="G20" s="233"/>
      <c r="H20" s="233"/>
      <c r="I20" s="233"/>
      <c r="J20" s="233"/>
      <c r="K20" s="233"/>
      <c r="L20" s="234"/>
      <c r="M20" s="200"/>
      <c r="N20" s="61"/>
    </row>
    <row r="21" spans="1:13" ht="32.25" customHeight="1" thickBot="1">
      <c r="A21" s="8"/>
      <c r="B21" s="81"/>
      <c r="C21" s="276" t="s">
        <v>20</v>
      </c>
      <c r="D21" s="277"/>
      <c r="E21" s="277"/>
      <c r="F21" s="278"/>
      <c r="G21" s="277"/>
      <c r="H21" s="277"/>
      <c r="I21" s="278"/>
      <c r="J21" s="191">
        <v>4</v>
      </c>
      <c r="K21" s="193">
        <f>(J21*50*35)/60</f>
        <v>116.66666666666667</v>
      </c>
      <c r="L21" s="195">
        <f t="shared" si="2"/>
        <v>116.66666666666667</v>
      </c>
      <c r="M21" s="168">
        <f t="shared" si="3"/>
        <v>140</v>
      </c>
    </row>
    <row r="22" spans="1:13" ht="18" customHeight="1" thickBot="1">
      <c r="A22" s="8"/>
      <c r="B22" s="81"/>
      <c r="C22" s="116" t="s">
        <v>129</v>
      </c>
      <c r="D22" s="117">
        <f>SUM(D6:D21)-D14</f>
        <v>30</v>
      </c>
      <c r="E22" s="118">
        <f>SUM(E6:E21)-E14</f>
        <v>30</v>
      </c>
      <c r="F22" s="131">
        <f>((D22+E22)*50*35)/60</f>
        <v>1750</v>
      </c>
      <c r="G22" s="117">
        <f>SUM(G6:G21)-G14</f>
        <v>33</v>
      </c>
      <c r="H22" s="118">
        <f>SUM(H6:H21)-H14</f>
        <v>33</v>
      </c>
      <c r="I22" s="131">
        <f>((G22+H22)*50*35)/60</f>
        <v>1925</v>
      </c>
      <c r="J22" s="132">
        <f>SUM(J6:J21)-J14</f>
        <v>34</v>
      </c>
      <c r="K22" s="194">
        <f>(J22*50*35)/60</f>
        <v>991.6666666666666</v>
      </c>
      <c r="L22" s="178">
        <f t="shared" si="2"/>
        <v>4666.666666666667</v>
      </c>
      <c r="M22" s="169">
        <f t="shared" si="3"/>
        <v>5600</v>
      </c>
    </row>
    <row r="23" spans="1:13" ht="18" customHeight="1" hidden="1">
      <c r="A23" s="74"/>
      <c r="B23" s="74"/>
      <c r="C23" s="82" t="s">
        <v>19</v>
      </c>
      <c r="D23" s="37">
        <v>9</v>
      </c>
      <c r="E23" s="37">
        <v>9</v>
      </c>
      <c r="F23" s="38"/>
      <c r="G23" s="37">
        <v>9</v>
      </c>
      <c r="H23" s="37">
        <v>9</v>
      </c>
      <c r="I23" s="38"/>
      <c r="J23" s="37">
        <v>8</v>
      </c>
      <c r="K23" s="49"/>
      <c r="L23" s="83"/>
      <c r="M23" s="6"/>
    </row>
    <row r="24" spans="1:13" ht="18" customHeight="1">
      <c r="A24" s="12"/>
      <c r="B24" s="12"/>
      <c r="C24" s="13"/>
      <c r="D24" s="14"/>
      <c r="E24" s="14"/>
      <c r="F24" s="15"/>
      <c r="G24" s="14"/>
      <c r="H24" s="14"/>
      <c r="I24" s="15"/>
      <c r="J24" s="14"/>
      <c r="K24" s="16"/>
      <c r="L24" s="17"/>
      <c r="M24" s="6"/>
    </row>
  </sheetData>
  <mergeCells count="11">
    <mergeCell ref="M4:M5"/>
    <mergeCell ref="J4:K5"/>
    <mergeCell ref="C3:L3"/>
    <mergeCell ref="L4:L5"/>
    <mergeCell ref="C20:L20"/>
    <mergeCell ref="C1:L1"/>
    <mergeCell ref="C21:I21"/>
    <mergeCell ref="C2:L2"/>
    <mergeCell ref="C4:C5"/>
    <mergeCell ref="D4:E4"/>
    <mergeCell ref="G4:H4"/>
  </mergeCells>
  <printOptions horizontalCentered="1" verticalCentered="1"/>
  <pageMargins left="0.2362204724409449" right="0.11811023622047245" top="0.31496062992125984" bottom="0.5118110236220472" header="0.15748031496062992" footer="0.1968503937007874"/>
  <pageSetup cellComments="asDisplayed" fitToHeight="1" fitToWidth="1" horizontalDpi="600" verticalDpi="600" orientation="landscape" paperSize="9" r:id="rId1"/>
  <headerFooter alignWithMargins="0">
    <oddHeader>&amp;C01 dicembre 2009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="70" zoomScaleNormal="70" workbookViewId="0" topLeftCell="C1">
      <selection activeCell="R5" sqref="R5:R6"/>
    </sheetView>
  </sheetViews>
  <sheetFormatPr defaultColWidth="9.140625" defaultRowHeight="12.75"/>
  <cols>
    <col min="1" max="1" width="11.421875" style="2" hidden="1" customWidth="1"/>
    <col min="2" max="2" width="11.7109375" style="2" hidden="1" customWidth="1"/>
    <col min="3" max="3" width="56.7109375" style="2" customWidth="1"/>
    <col min="4" max="4" width="11.8515625" style="21" customWidth="1"/>
    <col min="5" max="5" width="11.7109375" style="21" customWidth="1"/>
    <col min="6" max="6" width="7.421875" style="22" hidden="1" customWidth="1"/>
    <col min="7" max="8" width="11.7109375" style="21" customWidth="1"/>
    <col min="9" max="9" width="7.140625" style="22" hidden="1" customWidth="1"/>
    <col min="10" max="10" width="11.7109375" style="21" customWidth="1"/>
    <col min="11" max="11" width="8.140625" style="18" hidden="1" customWidth="1"/>
    <col min="12" max="12" width="18.00390625" style="18" hidden="1" customWidth="1"/>
    <col min="13" max="13" width="18.00390625" style="94" hidden="1" customWidth="1"/>
    <col min="14" max="14" width="13.7109375" style="2" customWidth="1"/>
    <col min="15" max="16384" width="9.140625" style="2" customWidth="1"/>
  </cols>
  <sheetData>
    <row r="1" spans="3:13" ht="24" thickBot="1">
      <c r="C1" s="235" t="s">
        <v>114</v>
      </c>
      <c r="D1" s="236"/>
      <c r="E1" s="236"/>
      <c r="F1" s="236"/>
      <c r="G1" s="236"/>
      <c r="H1" s="236"/>
      <c r="I1" s="236"/>
      <c r="J1" s="236"/>
      <c r="K1" s="236"/>
      <c r="L1" s="237"/>
      <c r="M1" s="197"/>
    </row>
    <row r="2" spans="3:13" ht="24" hidden="1" thickBot="1">
      <c r="C2" s="229" t="s">
        <v>123</v>
      </c>
      <c r="D2" s="230"/>
      <c r="E2" s="230"/>
      <c r="F2" s="230"/>
      <c r="G2" s="230"/>
      <c r="H2" s="230"/>
      <c r="I2" s="230"/>
      <c r="J2" s="230"/>
      <c r="K2" s="230"/>
      <c r="L2" s="231"/>
      <c r="M2" s="98"/>
    </row>
    <row r="3" spans="1:13" ht="24" hidden="1" thickBot="1">
      <c r="A3" s="1"/>
      <c r="B3" s="84"/>
      <c r="C3" s="250" t="s">
        <v>120</v>
      </c>
      <c r="D3" s="251"/>
      <c r="E3" s="251"/>
      <c r="F3" s="252"/>
      <c r="G3" s="252"/>
      <c r="H3" s="252"/>
      <c r="I3" s="252"/>
      <c r="J3" s="252"/>
      <c r="K3" s="252"/>
      <c r="L3" s="253"/>
      <c r="M3" s="98"/>
    </row>
    <row r="4" spans="1:13" ht="41.25" customHeight="1" thickBot="1">
      <c r="A4" s="1"/>
      <c r="B4" s="84"/>
      <c r="C4" s="279" t="s">
        <v>137</v>
      </c>
      <c r="D4" s="280" t="s">
        <v>130</v>
      </c>
      <c r="E4" s="281"/>
      <c r="F4" s="163"/>
      <c r="G4" s="280" t="s">
        <v>131</v>
      </c>
      <c r="H4" s="281"/>
      <c r="I4" s="163"/>
      <c r="J4" s="243" t="s">
        <v>132</v>
      </c>
      <c r="K4" s="247"/>
      <c r="L4" s="254" t="s">
        <v>139</v>
      </c>
      <c r="M4" s="254" t="s">
        <v>126</v>
      </c>
    </row>
    <row r="5" spans="1:13" ht="30" customHeight="1" thickBot="1">
      <c r="A5" s="3" t="s">
        <v>0</v>
      </c>
      <c r="B5" s="89" t="s">
        <v>1</v>
      </c>
      <c r="C5" s="257"/>
      <c r="D5" s="151" t="s">
        <v>133</v>
      </c>
      <c r="E5" s="101" t="s">
        <v>134</v>
      </c>
      <c r="F5" s="135" t="s">
        <v>2</v>
      </c>
      <c r="G5" s="151" t="s">
        <v>135</v>
      </c>
      <c r="H5" s="101" t="s">
        <v>136</v>
      </c>
      <c r="I5" s="135" t="s">
        <v>3</v>
      </c>
      <c r="J5" s="244"/>
      <c r="K5" s="262"/>
      <c r="L5" s="255"/>
      <c r="M5" s="256"/>
    </row>
    <row r="6" spans="1:14" ht="18" customHeight="1">
      <c r="A6" s="34" t="s">
        <v>5</v>
      </c>
      <c r="B6" s="76" t="s">
        <v>6</v>
      </c>
      <c r="C6" s="104" t="s">
        <v>21</v>
      </c>
      <c r="D6" s="108">
        <v>4</v>
      </c>
      <c r="E6" s="25">
        <v>4</v>
      </c>
      <c r="F6" s="119">
        <f aca="true" t="shared" si="0" ref="F6:F14">((D6+E6)*50*35)/60</f>
        <v>233.33333333333334</v>
      </c>
      <c r="G6" s="120">
        <v>4</v>
      </c>
      <c r="H6" s="121">
        <v>4</v>
      </c>
      <c r="I6" s="119">
        <f aca="true" t="shared" si="1" ref="I6:I13">((G6+H6)*50*35)/60</f>
        <v>233.33333333333334</v>
      </c>
      <c r="J6" s="120">
        <v>4</v>
      </c>
      <c r="K6" s="160">
        <f>(J6*50*35)/60</f>
        <v>116.66666666666667</v>
      </c>
      <c r="L6" s="177">
        <f aca="true" t="shared" si="2" ref="L6:L23">F6+I6+K6</f>
        <v>583.3333333333334</v>
      </c>
      <c r="M6" s="166">
        <f>(D6+E6+G6+H6+J6)*35</f>
        <v>700</v>
      </c>
      <c r="N6" s="5"/>
    </row>
    <row r="7" spans="1:14" ht="18" customHeight="1">
      <c r="A7" s="34" t="s">
        <v>5</v>
      </c>
      <c r="B7" s="76" t="s">
        <v>6</v>
      </c>
      <c r="C7" s="104" t="s">
        <v>22</v>
      </c>
      <c r="D7" s="108">
        <v>4</v>
      </c>
      <c r="E7" s="25">
        <v>4</v>
      </c>
      <c r="F7" s="119">
        <f t="shared" si="0"/>
        <v>233.33333333333334</v>
      </c>
      <c r="G7" s="122"/>
      <c r="H7" s="123"/>
      <c r="I7" s="126">
        <f t="shared" si="1"/>
        <v>0</v>
      </c>
      <c r="J7" s="122"/>
      <c r="K7" s="160">
        <f>(J7*50*35)/60</f>
        <v>0</v>
      </c>
      <c r="L7" s="177">
        <f t="shared" si="2"/>
        <v>233.33333333333334</v>
      </c>
      <c r="M7" s="166">
        <f aca="true" t="shared" si="3" ref="M7:M26">(D7+E7+G7+H7+J7)*35</f>
        <v>280</v>
      </c>
      <c r="N7" s="5"/>
    </row>
    <row r="8" spans="1:14" ht="18" customHeight="1">
      <c r="A8" s="34" t="s">
        <v>7</v>
      </c>
      <c r="B8" s="76" t="s">
        <v>8</v>
      </c>
      <c r="C8" s="104" t="s">
        <v>10</v>
      </c>
      <c r="D8" s="108">
        <v>3</v>
      </c>
      <c r="E8" s="25">
        <v>3</v>
      </c>
      <c r="F8" s="119">
        <f t="shared" si="0"/>
        <v>175</v>
      </c>
      <c r="G8" s="120">
        <v>3</v>
      </c>
      <c r="H8" s="121">
        <v>3</v>
      </c>
      <c r="I8" s="119">
        <f t="shared" si="1"/>
        <v>175</v>
      </c>
      <c r="J8" s="120">
        <v>3</v>
      </c>
      <c r="K8" s="160">
        <f>(J8*50*35)/60</f>
        <v>87.5</v>
      </c>
      <c r="L8" s="177">
        <f t="shared" si="2"/>
        <v>437.5</v>
      </c>
      <c r="M8" s="166">
        <f t="shared" si="3"/>
        <v>525</v>
      </c>
      <c r="N8" s="5"/>
    </row>
    <row r="9" spans="1:14" ht="18" customHeight="1">
      <c r="A9" s="34" t="s">
        <v>7</v>
      </c>
      <c r="B9" s="76" t="s">
        <v>8</v>
      </c>
      <c r="C9" s="104" t="s">
        <v>9</v>
      </c>
      <c r="D9" s="108">
        <v>3</v>
      </c>
      <c r="E9" s="25">
        <v>3</v>
      </c>
      <c r="F9" s="119">
        <f t="shared" si="0"/>
        <v>175</v>
      </c>
      <c r="G9" s="122"/>
      <c r="H9" s="123"/>
      <c r="I9" s="126">
        <f t="shared" si="1"/>
        <v>0</v>
      </c>
      <c r="J9" s="122"/>
      <c r="K9" s="160">
        <f>(J9*50*35)/60</f>
        <v>0</v>
      </c>
      <c r="L9" s="177">
        <f t="shared" si="2"/>
        <v>175</v>
      </c>
      <c r="M9" s="166">
        <f t="shared" si="3"/>
        <v>210</v>
      </c>
      <c r="N9" s="5"/>
    </row>
    <row r="10" spans="1:14" ht="18" customHeight="1">
      <c r="A10" s="34" t="s">
        <v>37</v>
      </c>
      <c r="B10" s="76" t="s">
        <v>41</v>
      </c>
      <c r="C10" s="104" t="s">
        <v>23</v>
      </c>
      <c r="D10" s="108">
        <v>3</v>
      </c>
      <c r="E10" s="25">
        <v>3</v>
      </c>
      <c r="F10" s="119">
        <f t="shared" si="0"/>
        <v>175</v>
      </c>
      <c r="G10" s="120">
        <v>3</v>
      </c>
      <c r="H10" s="121">
        <v>3</v>
      </c>
      <c r="I10" s="119">
        <f t="shared" si="1"/>
        <v>175</v>
      </c>
      <c r="J10" s="120">
        <v>3</v>
      </c>
      <c r="K10" s="160">
        <f>(J10*50*35)/60</f>
        <v>87.5</v>
      </c>
      <c r="L10" s="177">
        <f t="shared" si="2"/>
        <v>437.5</v>
      </c>
      <c r="M10" s="166">
        <f t="shared" si="3"/>
        <v>525</v>
      </c>
      <c r="N10" s="5"/>
    </row>
    <row r="11" spans="1:13" ht="18" customHeight="1">
      <c r="A11" s="34" t="s">
        <v>11</v>
      </c>
      <c r="B11" s="76" t="s">
        <v>12</v>
      </c>
      <c r="C11" s="104" t="s">
        <v>24</v>
      </c>
      <c r="D11" s="108">
        <v>3</v>
      </c>
      <c r="E11" s="25">
        <v>3</v>
      </c>
      <c r="F11" s="119">
        <f t="shared" si="0"/>
        <v>175</v>
      </c>
      <c r="G11" s="122"/>
      <c r="H11" s="123"/>
      <c r="I11" s="126">
        <f t="shared" si="1"/>
        <v>0</v>
      </c>
      <c r="J11" s="122"/>
      <c r="K11" s="160"/>
      <c r="L11" s="177">
        <f t="shared" si="2"/>
        <v>175</v>
      </c>
      <c r="M11" s="166">
        <f t="shared" si="3"/>
        <v>210</v>
      </c>
    </row>
    <row r="12" spans="1:13" ht="18" customHeight="1">
      <c r="A12" s="34" t="s">
        <v>13</v>
      </c>
      <c r="B12" s="76" t="s">
        <v>14</v>
      </c>
      <c r="C12" s="104" t="s">
        <v>15</v>
      </c>
      <c r="D12" s="108">
        <v>3</v>
      </c>
      <c r="E12" s="25">
        <v>3</v>
      </c>
      <c r="F12" s="119">
        <f t="shared" si="0"/>
        <v>175</v>
      </c>
      <c r="G12" s="120">
        <v>2</v>
      </c>
      <c r="H12" s="121">
        <v>2</v>
      </c>
      <c r="I12" s="119">
        <f t="shared" si="1"/>
        <v>116.66666666666667</v>
      </c>
      <c r="J12" s="122"/>
      <c r="K12" s="160"/>
      <c r="L12" s="177">
        <f t="shared" si="2"/>
        <v>291.6666666666667</v>
      </c>
      <c r="M12" s="166">
        <f t="shared" si="3"/>
        <v>350</v>
      </c>
    </row>
    <row r="13" spans="1:13" ht="18" customHeight="1">
      <c r="A13" s="34" t="s">
        <v>16</v>
      </c>
      <c r="B13" s="76" t="s">
        <v>16</v>
      </c>
      <c r="C13" s="104" t="s">
        <v>17</v>
      </c>
      <c r="D13" s="108">
        <v>1</v>
      </c>
      <c r="E13" s="25">
        <v>1</v>
      </c>
      <c r="F13" s="119">
        <f t="shared" si="0"/>
        <v>58.333333333333336</v>
      </c>
      <c r="G13" s="120">
        <v>1</v>
      </c>
      <c r="H13" s="121">
        <v>1</v>
      </c>
      <c r="I13" s="119">
        <f t="shared" si="1"/>
        <v>58.333333333333336</v>
      </c>
      <c r="J13" s="120">
        <v>1</v>
      </c>
      <c r="K13" s="160">
        <f>(J13*50*35)/60</f>
        <v>29.166666666666668</v>
      </c>
      <c r="L13" s="177">
        <f t="shared" si="2"/>
        <v>145.83333333333334</v>
      </c>
      <c r="M13" s="166">
        <f t="shared" si="3"/>
        <v>175</v>
      </c>
    </row>
    <row r="14" spans="1:13" ht="18" customHeight="1" thickBot="1">
      <c r="A14" s="36"/>
      <c r="B14" s="85"/>
      <c r="C14" s="105" t="s">
        <v>18</v>
      </c>
      <c r="D14" s="109">
        <f>SUM(D6:D13)</f>
        <v>24</v>
      </c>
      <c r="E14" s="26">
        <f>SUM(E6:E13)</f>
        <v>24</v>
      </c>
      <c r="F14" s="119">
        <f t="shared" si="0"/>
        <v>1400</v>
      </c>
      <c r="G14" s="124"/>
      <c r="H14" s="125"/>
      <c r="I14" s="126"/>
      <c r="J14" s="124"/>
      <c r="K14" s="160"/>
      <c r="L14" s="177">
        <f t="shared" si="2"/>
        <v>1400</v>
      </c>
      <c r="M14" s="166">
        <f t="shared" si="3"/>
        <v>1680</v>
      </c>
    </row>
    <row r="15" spans="1:13" ht="18" customHeight="1">
      <c r="A15" s="29" t="s">
        <v>5</v>
      </c>
      <c r="B15" s="90" t="s">
        <v>6</v>
      </c>
      <c r="C15" s="106" t="s">
        <v>58</v>
      </c>
      <c r="D15" s="164"/>
      <c r="E15" s="165"/>
      <c r="F15" s="119"/>
      <c r="G15" s="120">
        <v>2</v>
      </c>
      <c r="H15" s="121">
        <v>2</v>
      </c>
      <c r="I15" s="119">
        <f aca="true" t="shared" si="4" ref="I15:I23">((G15+H15)*50*35)/60</f>
        <v>116.66666666666667</v>
      </c>
      <c r="J15" s="120">
        <v>2</v>
      </c>
      <c r="K15" s="160">
        <f aca="true" t="shared" si="5" ref="K15:K26">(J15*50*35)/60</f>
        <v>58.333333333333336</v>
      </c>
      <c r="L15" s="177">
        <f t="shared" si="2"/>
        <v>175</v>
      </c>
      <c r="M15" s="166">
        <f t="shared" si="3"/>
        <v>210</v>
      </c>
    </row>
    <row r="16" spans="1:13" ht="18" customHeight="1">
      <c r="A16" s="30" t="s">
        <v>53</v>
      </c>
      <c r="B16" s="79" t="s">
        <v>52</v>
      </c>
      <c r="C16" s="107" t="s">
        <v>59</v>
      </c>
      <c r="D16" s="114"/>
      <c r="E16" s="115"/>
      <c r="F16" s="119">
        <f>((D16+E16)*50*35)/60</f>
        <v>0</v>
      </c>
      <c r="G16" s="112">
        <v>3</v>
      </c>
      <c r="H16" s="113">
        <v>3</v>
      </c>
      <c r="I16" s="119">
        <f t="shared" si="4"/>
        <v>175</v>
      </c>
      <c r="J16" s="112">
        <v>3</v>
      </c>
      <c r="K16" s="160">
        <f t="shared" si="5"/>
        <v>87.5</v>
      </c>
      <c r="L16" s="177">
        <f t="shared" si="2"/>
        <v>262.5</v>
      </c>
      <c r="M16" s="166">
        <f t="shared" si="3"/>
        <v>315</v>
      </c>
    </row>
    <row r="17" spans="1:13" ht="18.75" customHeight="1">
      <c r="A17" s="32" t="s">
        <v>75</v>
      </c>
      <c r="B17" s="80" t="s">
        <v>104</v>
      </c>
      <c r="C17" s="107" t="s">
        <v>68</v>
      </c>
      <c r="D17" s="112">
        <v>2</v>
      </c>
      <c r="E17" s="113">
        <v>2</v>
      </c>
      <c r="F17" s="119">
        <f>((D17+E17)*50*35)/60</f>
        <v>116.66666666666667</v>
      </c>
      <c r="G17" s="112">
        <v>4</v>
      </c>
      <c r="H17" s="113">
        <v>4</v>
      </c>
      <c r="I17" s="119">
        <f t="shared" si="4"/>
        <v>233.33333333333334</v>
      </c>
      <c r="J17" s="112">
        <v>4</v>
      </c>
      <c r="K17" s="160">
        <f t="shared" si="5"/>
        <v>116.66666666666667</v>
      </c>
      <c r="L17" s="177">
        <f t="shared" si="2"/>
        <v>466.6666666666667</v>
      </c>
      <c r="M17" s="166">
        <f t="shared" si="3"/>
        <v>560</v>
      </c>
    </row>
    <row r="18" spans="1:13" ht="18.75" customHeight="1">
      <c r="A18" s="32" t="s">
        <v>76</v>
      </c>
      <c r="B18" s="43" t="s">
        <v>77</v>
      </c>
      <c r="C18" s="107" t="s">
        <v>69</v>
      </c>
      <c r="D18" s="112">
        <v>2</v>
      </c>
      <c r="E18" s="113">
        <v>2</v>
      </c>
      <c r="F18" s="119">
        <f aca="true" t="shared" si="6" ref="F18:F23">((D18+E18)*50*35)/60</f>
        <v>116.66666666666667</v>
      </c>
      <c r="G18" s="114"/>
      <c r="H18" s="115"/>
      <c r="I18" s="126"/>
      <c r="J18" s="114"/>
      <c r="K18" s="160">
        <f t="shared" si="5"/>
        <v>0</v>
      </c>
      <c r="L18" s="177">
        <f t="shared" si="2"/>
        <v>116.66666666666667</v>
      </c>
      <c r="M18" s="166">
        <f t="shared" si="3"/>
        <v>140</v>
      </c>
    </row>
    <row r="19" spans="1:13" ht="18.75" customHeight="1">
      <c r="A19" s="32" t="s">
        <v>78</v>
      </c>
      <c r="B19" s="43" t="s">
        <v>79</v>
      </c>
      <c r="C19" s="107" t="s">
        <v>70</v>
      </c>
      <c r="D19" s="112">
        <v>2</v>
      </c>
      <c r="E19" s="113">
        <v>2</v>
      </c>
      <c r="F19" s="119">
        <f t="shared" si="6"/>
        <v>116.66666666666667</v>
      </c>
      <c r="G19" s="112">
        <v>4</v>
      </c>
      <c r="H19" s="113">
        <v>4</v>
      </c>
      <c r="I19" s="119">
        <f t="shared" si="4"/>
        <v>233.33333333333334</v>
      </c>
      <c r="J19" s="112">
        <v>4</v>
      </c>
      <c r="K19" s="160">
        <f t="shared" si="5"/>
        <v>116.66666666666667</v>
      </c>
      <c r="L19" s="177">
        <f t="shared" si="2"/>
        <v>466.6666666666667</v>
      </c>
      <c r="M19" s="166">
        <f t="shared" si="3"/>
        <v>560</v>
      </c>
    </row>
    <row r="20" spans="1:13" ht="18.75" customHeight="1">
      <c r="A20" s="32" t="s">
        <v>54</v>
      </c>
      <c r="B20" s="43" t="s">
        <v>80</v>
      </c>
      <c r="C20" s="107" t="s">
        <v>71</v>
      </c>
      <c r="D20" s="114"/>
      <c r="E20" s="115"/>
      <c r="F20" s="119"/>
      <c r="G20" s="112">
        <v>3</v>
      </c>
      <c r="H20" s="113">
        <v>3</v>
      </c>
      <c r="I20" s="119">
        <f t="shared" si="4"/>
        <v>175</v>
      </c>
      <c r="J20" s="114"/>
      <c r="K20" s="160">
        <f t="shared" si="5"/>
        <v>0</v>
      </c>
      <c r="L20" s="177">
        <f t="shared" si="2"/>
        <v>175</v>
      </c>
      <c r="M20" s="166">
        <f t="shared" si="3"/>
        <v>210</v>
      </c>
    </row>
    <row r="21" spans="1:13" ht="18.75" customHeight="1">
      <c r="A21" s="32" t="s">
        <v>75</v>
      </c>
      <c r="B21" s="43" t="s">
        <v>74</v>
      </c>
      <c r="C21" s="107" t="s">
        <v>72</v>
      </c>
      <c r="D21" s="112">
        <v>3</v>
      </c>
      <c r="E21" s="113">
        <v>3</v>
      </c>
      <c r="F21" s="119">
        <f t="shared" si="6"/>
        <v>175</v>
      </c>
      <c r="G21" s="114"/>
      <c r="H21" s="115"/>
      <c r="I21" s="126"/>
      <c r="J21" s="114"/>
      <c r="K21" s="160">
        <f t="shared" si="5"/>
        <v>0</v>
      </c>
      <c r="L21" s="177">
        <f t="shared" si="2"/>
        <v>175</v>
      </c>
      <c r="M21" s="166">
        <f t="shared" si="3"/>
        <v>210</v>
      </c>
    </row>
    <row r="22" spans="1:13" ht="18.75" customHeight="1">
      <c r="A22" s="32" t="s">
        <v>75</v>
      </c>
      <c r="B22" s="43" t="s">
        <v>74</v>
      </c>
      <c r="C22" s="107" t="s">
        <v>73</v>
      </c>
      <c r="D22" s="114"/>
      <c r="E22" s="115"/>
      <c r="F22" s="119"/>
      <c r="G22" s="112">
        <v>6</v>
      </c>
      <c r="H22" s="113">
        <v>6</v>
      </c>
      <c r="I22" s="119">
        <f t="shared" si="4"/>
        <v>350</v>
      </c>
      <c r="J22" s="112">
        <v>6</v>
      </c>
      <c r="K22" s="160">
        <f t="shared" si="5"/>
        <v>175</v>
      </c>
      <c r="L22" s="177">
        <f t="shared" si="2"/>
        <v>525</v>
      </c>
      <c r="M22" s="166">
        <f t="shared" si="3"/>
        <v>630</v>
      </c>
    </row>
    <row r="23" spans="1:13" ht="18" customHeight="1" thickBot="1">
      <c r="A23" s="27" t="s">
        <v>49</v>
      </c>
      <c r="B23" s="91" t="s">
        <v>49</v>
      </c>
      <c r="C23" s="181" t="s">
        <v>29</v>
      </c>
      <c r="D23" s="201">
        <v>3</v>
      </c>
      <c r="E23" s="202">
        <v>3</v>
      </c>
      <c r="F23" s="184">
        <f t="shared" si="6"/>
        <v>175</v>
      </c>
      <c r="G23" s="185">
        <v>3</v>
      </c>
      <c r="H23" s="186">
        <v>3</v>
      </c>
      <c r="I23" s="184">
        <f t="shared" si="4"/>
        <v>175</v>
      </c>
      <c r="J23" s="185">
        <v>4</v>
      </c>
      <c r="K23" s="216">
        <f t="shared" si="5"/>
        <v>116.66666666666667</v>
      </c>
      <c r="L23" s="189">
        <f t="shared" si="2"/>
        <v>466.6666666666667</v>
      </c>
      <c r="M23" s="167">
        <f t="shared" si="3"/>
        <v>560</v>
      </c>
    </row>
    <row r="24" spans="1:13" ht="33" customHeight="1" thickBot="1">
      <c r="A24" s="27"/>
      <c r="B24" s="92"/>
      <c r="C24" s="232" t="s">
        <v>138</v>
      </c>
      <c r="D24" s="233"/>
      <c r="E24" s="233"/>
      <c r="F24" s="233"/>
      <c r="G24" s="233"/>
      <c r="H24" s="233"/>
      <c r="I24" s="233"/>
      <c r="J24" s="233"/>
      <c r="K24" s="233"/>
      <c r="L24" s="234"/>
      <c r="M24" s="200"/>
    </row>
    <row r="25" spans="1:13" ht="32.25" customHeight="1" thickBot="1">
      <c r="A25" s="7"/>
      <c r="B25" s="81"/>
      <c r="C25" s="276" t="s">
        <v>20</v>
      </c>
      <c r="D25" s="277"/>
      <c r="E25" s="277"/>
      <c r="F25" s="278"/>
      <c r="G25" s="277"/>
      <c r="H25" s="277"/>
      <c r="I25" s="278"/>
      <c r="J25" s="191">
        <v>4</v>
      </c>
      <c r="K25" s="193">
        <f t="shared" si="5"/>
        <v>116.66666666666667</v>
      </c>
      <c r="L25" s="199">
        <f>F25+I25+K25</f>
        <v>116.66666666666667</v>
      </c>
      <c r="M25" s="168">
        <f t="shared" si="3"/>
        <v>140</v>
      </c>
    </row>
    <row r="26" spans="1:13" ht="18" customHeight="1" thickBot="1">
      <c r="A26" s="7"/>
      <c r="B26" s="81"/>
      <c r="C26" s="116" t="s">
        <v>129</v>
      </c>
      <c r="D26" s="161">
        <f>SUM(D6:D25)-D14</f>
        <v>36</v>
      </c>
      <c r="E26" s="162">
        <f>SUM(E6:E25)-E14</f>
        <v>36</v>
      </c>
      <c r="F26" s="131">
        <f>((D26+E26)*50*35)/60</f>
        <v>2100</v>
      </c>
      <c r="G26" s="161">
        <f>SUM(G6:G25)-G14</f>
        <v>38</v>
      </c>
      <c r="H26" s="162">
        <f>SUM(H6:H25)-H14</f>
        <v>38</v>
      </c>
      <c r="I26" s="131">
        <f>((G26+H26)*50*35)/60</f>
        <v>2216.6666666666665</v>
      </c>
      <c r="J26" s="132">
        <f>SUM(J6:J25)-J14</f>
        <v>38</v>
      </c>
      <c r="K26" s="194">
        <f t="shared" si="5"/>
        <v>1108.3333333333333</v>
      </c>
      <c r="L26" s="178">
        <f>F26+I26+K26</f>
        <v>5424.999999999999</v>
      </c>
      <c r="M26" s="169">
        <f t="shared" si="3"/>
        <v>6510</v>
      </c>
    </row>
    <row r="27" spans="1:13" ht="18" customHeight="1" hidden="1" thickBot="1">
      <c r="A27" s="9"/>
      <c r="B27" s="10"/>
      <c r="C27" s="86" t="s">
        <v>19</v>
      </c>
      <c r="D27" s="69">
        <v>13</v>
      </c>
      <c r="E27" s="69">
        <v>13</v>
      </c>
      <c r="F27" s="70"/>
      <c r="G27" s="69">
        <v>12</v>
      </c>
      <c r="H27" s="69">
        <v>12</v>
      </c>
      <c r="I27" s="70"/>
      <c r="J27" s="69">
        <v>10</v>
      </c>
      <c r="K27" s="71"/>
      <c r="L27" s="72"/>
      <c r="M27" s="96"/>
    </row>
    <row r="28" spans="1:13" ht="18" customHeight="1">
      <c r="A28" s="12"/>
      <c r="B28" s="12"/>
      <c r="C28" s="13"/>
      <c r="D28" s="14"/>
      <c r="E28" s="14"/>
      <c r="F28" s="15"/>
      <c r="G28" s="14"/>
      <c r="H28" s="14"/>
      <c r="I28" s="15"/>
      <c r="J28" s="14"/>
      <c r="K28" s="16"/>
      <c r="L28" s="17"/>
      <c r="M28" s="96"/>
    </row>
  </sheetData>
  <mergeCells count="11">
    <mergeCell ref="M4:M5"/>
    <mergeCell ref="J4:K5"/>
    <mergeCell ref="C3:L3"/>
    <mergeCell ref="L4:L5"/>
    <mergeCell ref="C1:L1"/>
    <mergeCell ref="C24:L24"/>
    <mergeCell ref="C25:I25"/>
    <mergeCell ref="C2:L2"/>
    <mergeCell ref="C4:C5"/>
    <mergeCell ref="D4:E4"/>
    <mergeCell ref="G4:H4"/>
  </mergeCells>
  <printOptions horizontalCentered="1" verticalCentered="1"/>
  <pageMargins left="0.2362204724409449" right="0.11811023622047245" top="0.31496062992125984" bottom="0.5118110236220472" header="0.15748031496062992" footer="0.1968503937007874"/>
  <pageSetup cellComments="asDisplayed" fitToHeight="1" fitToWidth="1" horizontalDpi="600" verticalDpi="600" orientation="landscape" paperSize="9" r:id="rId1"/>
  <headerFooter alignWithMargins="0">
    <oddHeader>&amp;C01 dicembre 2009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zoomScale="70" zoomScaleNormal="70" workbookViewId="0" topLeftCell="C1">
      <selection activeCell="S13" sqref="S13"/>
    </sheetView>
  </sheetViews>
  <sheetFormatPr defaultColWidth="9.140625" defaultRowHeight="12.75"/>
  <cols>
    <col min="1" max="1" width="11.421875" style="2" hidden="1" customWidth="1"/>
    <col min="2" max="2" width="11.7109375" style="2" hidden="1" customWidth="1"/>
    <col min="3" max="3" width="54.7109375" style="2" customWidth="1"/>
    <col min="4" max="4" width="11.8515625" style="21" customWidth="1"/>
    <col min="5" max="5" width="11.7109375" style="21" customWidth="1"/>
    <col min="6" max="6" width="7.421875" style="22" hidden="1" customWidth="1"/>
    <col min="7" max="8" width="11.7109375" style="21" customWidth="1"/>
    <col min="9" max="9" width="7.140625" style="22" hidden="1" customWidth="1"/>
    <col min="10" max="10" width="11.7109375" style="21" customWidth="1"/>
    <col min="11" max="11" width="8.140625" style="18" hidden="1" customWidth="1"/>
    <col min="12" max="12" width="18.00390625" style="18" hidden="1" customWidth="1"/>
    <col min="13" max="13" width="18.28125" style="2" hidden="1" customWidth="1"/>
    <col min="14" max="14" width="13.7109375" style="2" customWidth="1"/>
    <col min="15" max="16384" width="9.140625" style="2" customWidth="1"/>
  </cols>
  <sheetData>
    <row r="1" spans="1:13" ht="24" thickBot="1">
      <c r="A1" s="47"/>
      <c r="B1" s="77"/>
      <c r="C1" s="235" t="s">
        <v>115</v>
      </c>
      <c r="D1" s="236"/>
      <c r="E1" s="236"/>
      <c r="F1" s="236"/>
      <c r="G1" s="236"/>
      <c r="H1" s="236"/>
      <c r="I1" s="236"/>
      <c r="J1" s="236"/>
      <c r="K1" s="236"/>
      <c r="L1" s="237"/>
      <c r="M1" s="197"/>
    </row>
    <row r="2" spans="1:13" ht="24" hidden="1" thickBot="1">
      <c r="A2" s="47"/>
      <c r="B2" s="77"/>
      <c r="C2" s="229" t="s">
        <v>123</v>
      </c>
      <c r="D2" s="230"/>
      <c r="E2" s="230"/>
      <c r="F2" s="230"/>
      <c r="G2" s="230"/>
      <c r="H2" s="230"/>
      <c r="I2" s="230"/>
      <c r="J2" s="230"/>
      <c r="K2" s="230"/>
      <c r="L2" s="231"/>
      <c r="M2" s="100"/>
    </row>
    <row r="3" spans="1:13" ht="24" hidden="1" thickBot="1">
      <c r="A3" s="48"/>
      <c r="B3" s="75"/>
      <c r="C3" s="250" t="s">
        <v>120</v>
      </c>
      <c r="D3" s="251"/>
      <c r="E3" s="251"/>
      <c r="F3" s="252"/>
      <c r="G3" s="252"/>
      <c r="H3" s="252"/>
      <c r="I3" s="252"/>
      <c r="J3" s="252"/>
      <c r="K3" s="252"/>
      <c r="L3" s="253"/>
      <c r="M3" s="100"/>
    </row>
    <row r="4" spans="1:13" ht="41.25" customHeight="1">
      <c r="A4" s="48"/>
      <c r="B4" s="75"/>
      <c r="C4" s="279" t="s">
        <v>137</v>
      </c>
      <c r="D4" s="280" t="s">
        <v>130</v>
      </c>
      <c r="E4" s="281"/>
      <c r="F4" s="163"/>
      <c r="G4" s="280" t="s">
        <v>131</v>
      </c>
      <c r="H4" s="281"/>
      <c r="I4" s="163"/>
      <c r="J4" s="243" t="s">
        <v>132</v>
      </c>
      <c r="K4" s="247"/>
      <c r="L4" s="254" t="s">
        <v>139</v>
      </c>
      <c r="M4" s="254" t="s">
        <v>126</v>
      </c>
    </row>
    <row r="5" spans="1:13" ht="30" customHeight="1" thickBot="1">
      <c r="A5" s="48" t="s">
        <v>0</v>
      </c>
      <c r="B5" s="75" t="s">
        <v>1</v>
      </c>
      <c r="C5" s="257"/>
      <c r="D5" s="151" t="s">
        <v>133</v>
      </c>
      <c r="E5" s="101" t="s">
        <v>134</v>
      </c>
      <c r="F5" s="135" t="s">
        <v>2</v>
      </c>
      <c r="G5" s="151" t="s">
        <v>135</v>
      </c>
      <c r="H5" s="101" t="s">
        <v>136</v>
      </c>
      <c r="I5" s="135" t="s">
        <v>3</v>
      </c>
      <c r="J5" s="244"/>
      <c r="K5" s="262"/>
      <c r="L5" s="255"/>
      <c r="M5" s="256"/>
    </row>
    <row r="6" spans="1:14" ht="18" customHeight="1">
      <c r="A6" s="35" t="s">
        <v>5</v>
      </c>
      <c r="B6" s="76" t="s">
        <v>6</v>
      </c>
      <c r="C6" s="104" t="s">
        <v>21</v>
      </c>
      <c r="D6" s="108">
        <v>4</v>
      </c>
      <c r="E6" s="25">
        <v>4</v>
      </c>
      <c r="F6" s="119">
        <f aca="true" t="shared" si="0" ref="F6:F14">((D6+E6)*50*35)/60</f>
        <v>233.33333333333334</v>
      </c>
      <c r="G6" s="120">
        <v>4</v>
      </c>
      <c r="H6" s="121">
        <v>4</v>
      </c>
      <c r="I6" s="119">
        <f aca="true" t="shared" si="1" ref="I6:I13">((G6+H6)*50*35)/60</f>
        <v>233.33333333333334</v>
      </c>
      <c r="J6" s="120">
        <v>4</v>
      </c>
      <c r="K6" s="160">
        <f>(J6*50*35)/60</f>
        <v>116.66666666666667</v>
      </c>
      <c r="L6" s="177">
        <f aca="true" t="shared" si="2" ref="L6:L17">F6+I6+K6</f>
        <v>583.3333333333334</v>
      </c>
      <c r="M6" s="166">
        <f>(D6+E6+G6+H6+J6)*35</f>
        <v>700</v>
      </c>
      <c r="N6" s="5"/>
    </row>
    <row r="7" spans="1:14" ht="18" customHeight="1">
      <c r="A7" s="35" t="s">
        <v>5</v>
      </c>
      <c r="B7" s="76" t="s">
        <v>6</v>
      </c>
      <c r="C7" s="104" t="s">
        <v>22</v>
      </c>
      <c r="D7" s="108">
        <v>4</v>
      </c>
      <c r="E7" s="25">
        <v>4</v>
      </c>
      <c r="F7" s="119">
        <f t="shared" si="0"/>
        <v>233.33333333333334</v>
      </c>
      <c r="G7" s="122"/>
      <c r="H7" s="123"/>
      <c r="I7" s="126">
        <f t="shared" si="1"/>
        <v>0</v>
      </c>
      <c r="J7" s="122"/>
      <c r="K7" s="160">
        <f>(J7*50*35)/60</f>
        <v>0</v>
      </c>
      <c r="L7" s="177">
        <f t="shared" si="2"/>
        <v>233.33333333333334</v>
      </c>
      <c r="M7" s="166">
        <f aca="true" t="shared" si="3" ref="M7:M27">(D7+E7+G7+H7+J7)*35</f>
        <v>280</v>
      </c>
      <c r="N7" s="5"/>
    </row>
    <row r="8" spans="1:14" ht="18" customHeight="1">
      <c r="A8" s="35" t="s">
        <v>7</v>
      </c>
      <c r="B8" s="76" t="s">
        <v>8</v>
      </c>
      <c r="C8" s="104" t="s">
        <v>10</v>
      </c>
      <c r="D8" s="108">
        <v>3</v>
      </c>
      <c r="E8" s="25">
        <v>3</v>
      </c>
      <c r="F8" s="119">
        <f t="shared" si="0"/>
        <v>175</v>
      </c>
      <c r="G8" s="120">
        <v>3</v>
      </c>
      <c r="H8" s="121">
        <v>3</v>
      </c>
      <c r="I8" s="119">
        <f t="shared" si="1"/>
        <v>175</v>
      </c>
      <c r="J8" s="120">
        <v>3</v>
      </c>
      <c r="K8" s="160">
        <f>(J8*50*35)/60</f>
        <v>87.5</v>
      </c>
      <c r="L8" s="177">
        <f t="shared" si="2"/>
        <v>437.5</v>
      </c>
      <c r="M8" s="166">
        <f t="shared" si="3"/>
        <v>525</v>
      </c>
      <c r="N8" s="5"/>
    </row>
    <row r="9" spans="1:14" ht="18" customHeight="1">
      <c r="A9" s="35" t="s">
        <v>7</v>
      </c>
      <c r="B9" s="76" t="s">
        <v>8</v>
      </c>
      <c r="C9" s="104" t="s">
        <v>9</v>
      </c>
      <c r="D9" s="108">
        <v>3</v>
      </c>
      <c r="E9" s="25">
        <v>3</v>
      </c>
      <c r="F9" s="119">
        <f t="shared" si="0"/>
        <v>175</v>
      </c>
      <c r="G9" s="122"/>
      <c r="H9" s="123"/>
      <c r="I9" s="126"/>
      <c r="J9" s="122"/>
      <c r="K9" s="160"/>
      <c r="L9" s="177">
        <f t="shared" si="2"/>
        <v>175</v>
      </c>
      <c r="M9" s="166">
        <f t="shared" si="3"/>
        <v>210</v>
      </c>
      <c r="N9" s="5"/>
    </row>
    <row r="10" spans="1:14" ht="18" customHeight="1">
      <c r="A10" s="35" t="s">
        <v>37</v>
      </c>
      <c r="B10" s="76" t="s">
        <v>41</v>
      </c>
      <c r="C10" s="104" t="s">
        <v>23</v>
      </c>
      <c r="D10" s="108">
        <v>3</v>
      </c>
      <c r="E10" s="25">
        <v>3</v>
      </c>
      <c r="F10" s="119">
        <f t="shared" si="0"/>
        <v>175</v>
      </c>
      <c r="G10" s="122"/>
      <c r="H10" s="123"/>
      <c r="I10" s="126"/>
      <c r="J10" s="122"/>
      <c r="K10" s="160"/>
      <c r="L10" s="177">
        <f t="shared" si="2"/>
        <v>175</v>
      </c>
      <c r="M10" s="166">
        <f t="shared" si="3"/>
        <v>210</v>
      </c>
      <c r="N10" s="5"/>
    </row>
    <row r="11" spans="1:13" ht="18" customHeight="1">
      <c r="A11" s="35" t="s">
        <v>11</v>
      </c>
      <c r="B11" s="76" t="s">
        <v>12</v>
      </c>
      <c r="C11" s="104" t="s">
        <v>24</v>
      </c>
      <c r="D11" s="108">
        <v>3</v>
      </c>
      <c r="E11" s="25">
        <v>3</v>
      </c>
      <c r="F11" s="119">
        <f t="shared" si="0"/>
        <v>175</v>
      </c>
      <c r="G11" s="122"/>
      <c r="H11" s="123"/>
      <c r="I11" s="126"/>
      <c r="J11" s="122"/>
      <c r="K11" s="160"/>
      <c r="L11" s="177">
        <f t="shared" si="2"/>
        <v>175</v>
      </c>
      <c r="M11" s="166">
        <f t="shared" si="3"/>
        <v>210</v>
      </c>
    </row>
    <row r="12" spans="1:13" ht="18" customHeight="1">
      <c r="A12" s="35" t="s">
        <v>13</v>
      </c>
      <c r="B12" s="76" t="s">
        <v>14</v>
      </c>
      <c r="C12" s="104" t="s">
        <v>15</v>
      </c>
      <c r="D12" s="108">
        <v>3</v>
      </c>
      <c r="E12" s="25">
        <v>3</v>
      </c>
      <c r="F12" s="119">
        <f t="shared" si="0"/>
        <v>175</v>
      </c>
      <c r="G12" s="120">
        <v>2</v>
      </c>
      <c r="H12" s="121">
        <v>2</v>
      </c>
      <c r="I12" s="119">
        <f t="shared" si="1"/>
        <v>116.66666666666667</v>
      </c>
      <c r="J12" s="120"/>
      <c r="K12" s="160"/>
      <c r="L12" s="177">
        <f t="shared" si="2"/>
        <v>291.6666666666667</v>
      </c>
      <c r="M12" s="166">
        <f t="shared" si="3"/>
        <v>350</v>
      </c>
    </row>
    <row r="13" spans="1:13" ht="18" customHeight="1">
      <c r="A13" s="35" t="s">
        <v>16</v>
      </c>
      <c r="B13" s="76" t="s">
        <v>16</v>
      </c>
      <c r="C13" s="104" t="s">
        <v>17</v>
      </c>
      <c r="D13" s="108">
        <v>1</v>
      </c>
      <c r="E13" s="25">
        <v>1</v>
      </c>
      <c r="F13" s="119">
        <f t="shared" si="0"/>
        <v>58.333333333333336</v>
      </c>
      <c r="G13" s="120">
        <v>1</v>
      </c>
      <c r="H13" s="121">
        <v>1</v>
      </c>
      <c r="I13" s="119">
        <f t="shared" si="1"/>
        <v>58.333333333333336</v>
      </c>
      <c r="J13" s="120">
        <v>1</v>
      </c>
      <c r="K13" s="160">
        <f>(J13*50*35)/60</f>
        <v>29.166666666666668</v>
      </c>
      <c r="L13" s="177">
        <f t="shared" si="2"/>
        <v>145.83333333333334</v>
      </c>
      <c r="M13" s="166">
        <f t="shared" si="3"/>
        <v>175</v>
      </c>
    </row>
    <row r="14" spans="1:13" ht="18" customHeight="1" thickBot="1">
      <c r="A14" s="35"/>
      <c r="B14" s="76"/>
      <c r="C14" s="105" t="s">
        <v>18</v>
      </c>
      <c r="D14" s="109">
        <f>SUM(D6:D13)</f>
        <v>24</v>
      </c>
      <c r="E14" s="26">
        <f>SUM(E6:E13)</f>
        <v>24</v>
      </c>
      <c r="F14" s="119">
        <f t="shared" si="0"/>
        <v>1400</v>
      </c>
      <c r="G14" s="124"/>
      <c r="H14" s="125"/>
      <c r="I14" s="126"/>
      <c r="J14" s="124"/>
      <c r="K14" s="160"/>
      <c r="L14" s="177">
        <f t="shared" si="2"/>
        <v>1400</v>
      </c>
      <c r="M14" s="166">
        <f t="shared" si="3"/>
        <v>1680</v>
      </c>
    </row>
    <row r="15" spans="1:13" ht="18" customHeight="1">
      <c r="A15" s="28" t="s">
        <v>5</v>
      </c>
      <c r="B15" s="78" t="s">
        <v>6</v>
      </c>
      <c r="C15" s="106" t="s">
        <v>58</v>
      </c>
      <c r="D15" s="164"/>
      <c r="E15" s="165"/>
      <c r="F15" s="119"/>
      <c r="G15" s="120">
        <v>2</v>
      </c>
      <c r="H15" s="121">
        <v>2</v>
      </c>
      <c r="I15" s="119">
        <f aca="true" t="shared" si="4" ref="I15:I24">((G15+H15)*50*35)/60</f>
        <v>116.66666666666667</v>
      </c>
      <c r="J15" s="120">
        <v>2</v>
      </c>
      <c r="K15" s="160">
        <f aca="true" t="shared" si="5" ref="K15:K27">(J15*50*35)/60</f>
        <v>58.333333333333336</v>
      </c>
      <c r="L15" s="177">
        <f t="shared" si="2"/>
        <v>175</v>
      </c>
      <c r="M15" s="166">
        <f t="shared" si="3"/>
        <v>210</v>
      </c>
    </row>
    <row r="16" spans="1:13" ht="18" customHeight="1">
      <c r="A16" s="31" t="s">
        <v>53</v>
      </c>
      <c r="B16" s="79" t="s">
        <v>52</v>
      </c>
      <c r="C16" s="107" t="s">
        <v>59</v>
      </c>
      <c r="D16" s="114"/>
      <c r="E16" s="115"/>
      <c r="F16" s="119"/>
      <c r="G16" s="112">
        <v>3</v>
      </c>
      <c r="H16" s="113">
        <v>3</v>
      </c>
      <c r="I16" s="119">
        <f t="shared" si="4"/>
        <v>175</v>
      </c>
      <c r="J16" s="112">
        <v>3</v>
      </c>
      <c r="K16" s="160">
        <f t="shared" si="5"/>
        <v>87.5</v>
      </c>
      <c r="L16" s="177">
        <f t="shared" si="2"/>
        <v>262.5</v>
      </c>
      <c r="M16" s="166">
        <f t="shared" si="3"/>
        <v>315</v>
      </c>
    </row>
    <row r="17" spans="1:13" ht="18" customHeight="1">
      <c r="A17" s="31" t="s">
        <v>37</v>
      </c>
      <c r="B17" s="79" t="s">
        <v>41</v>
      </c>
      <c r="C17" s="107" t="s">
        <v>28</v>
      </c>
      <c r="D17" s="114"/>
      <c r="E17" s="115"/>
      <c r="F17" s="119"/>
      <c r="G17" s="112">
        <v>4</v>
      </c>
      <c r="H17" s="113">
        <v>4</v>
      </c>
      <c r="I17" s="119">
        <f t="shared" si="4"/>
        <v>233.33333333333334</v>
      </c>
      <c r="J17" s="112">
        <v>4</v>
      </c>
      <c r="K17" s="160">
        <f t="shared" si="5"/>
        <v>116.66666666666667</v>
      </c>
      <c r="L17" s="177">
        <f t="shared" si="2"/>
        <v>350</v>
      </c>
      <c r="M17" s="166">
        <f t="shared" si="3"/>
        <v>420</v>
      </c>
    </row>
    <row r="18" spans="1:13" ht="18.75" customHeight="1">
      <c r="A18" s="33" t="s">
        <v>75</v>
      </c>
      <c r="B18" s="80" t="s">
        <v>74</v>
      </c>
      <c r="C18" s="107" t="s">
        <v>68</v>
      </c>
      <c r="D18" s="112">
        <v>2</v>
      </c>
      <c r="E18" s="113">
        <v>2</v>
      </c>
      <c r="F18" s="119">
        <f aca="true" t="shared" si="6" ref="F18:F24">((D18+E18)*50*35)/60</f>
        <v>116.66666666666667</v>
      </c>
      <c r="G18" s="114"/>
      <c r="H18" s="115"/>
      <c r="I18" s="126"/>
      <c r="J18" s="114"/>
      <c r="K18" s="160"/>
      <c r="L18" s="177">
        <f aca="true" t="shared" si="7" ref="L18:L27">F18+I18+K18</f>
        <v>116.66666666666667</v>
      </c>
      <c r="M18" s="166">
        <f t="shared" si="3"/>
        <v>140</v>
      </c>
    </row>
    <row r="19" spans="1:13" ht="18.75" customHeight="1">
      <c r="A19" s="33" t="s">
        <v>76</v>
      </c>
      <c r="B19" s="80" t="s">
        <v>77</v>
      </c>
      <c r="C19" s="107" t="s">
        <v>69</v>
      </c>
      <c r="D19" s="112">
        <v>2</v>
      </c>
      <c r="E19" s="113">
        <v>2</v>
      </c>
      <c r="F19" s="119">
        <f t="shared" si="6"/>
        <v>116.66666666666667</v>
      </c>
      <c r="G19" s="112">
        <v>2</v>
      </c>
      <c r="H19" s="113">
        <v>2</v>
      </c>
      <c r="I19" s="119">
        <f t="shared" si="4"/>
        <v>116.66666666666667</v>
      </c>
      <c r="J19" s="112">
        <v>2</v>
      </c>
      <c r="K19" s="160">
        <f t="shared" si="5"/>
        <v>58.333333333333336</v>
      </c>
      <c r="L19" s="177">
        <f t="shared" si="7"/>
        <v>291.6666666666667</v>
      </c>
      <c r="M19" s="166">
        <f t="shared" si="3"/>
        <v>350</v>
      </c>
    </row>
    <row r="20" spans="1:13" ht="18.75" customHeight="1">
      <c r="A20" s="33" t="s">
        <v>78</v>
      </c>
      <c r="B20" s="80" t="s">
        <v>79</v>
      </c>
      <c r="C20" s="107" t="s">
        <v>70</v>
      </c>
      <c r="D20" s="114"/>
      <c r="E20" s="115"/>
      <c r="F20" s="119"/>
      <c r="G20" s="112">
        <v>3</v>
      </c>
      <c r="H20" s="113">
        <v>3</v>
      </c>
      <c r="I20" s="119">
        <f t="shared" si="4"/>
        <v>175</v>
      </c>
      <c r="J20" s="112"/>
      <c r="K20" s="160"/>
      <c r="L20" s="177">
        <f t="shared" si="7"/>
        <v>175</v>
      </c>
      <c r="M20" s="166">
        <f t="shared" si="3"/>
        <v>210</v>
      </c>
    </row>
    <row r="21" spans="1:13" ht="18.75" customHeight="1">
      <c r="A21" s="33" t="s">
        <v>54</v>
      </c>
      <c r="B21" s="80" t="s">
        <v>80</v>
      </c>
      <c r="C21" s="107" t="s">
        <v>71</v>
      </c>
      <c r="D21" s="112">
        <v>2</v>
      </c>
      <c r="E21" s="113">
        <v>2</v>
      </c>
      <c r="F21" s="119">
        <f t="shared" si="6"/>
        <v>116.66666666666667</v>
      </c>
      <c r="G21" s="112">
        <v>5</v>
      </c>
      <c r="H21" s="113">
        <v>5</v>
      </c>
      <c r="I21" s="119">
        <f t="shared" si="4"/>
        <v>291.6666666666667</v>
      </c>
      <c r="J21" s="112">
        <v>5</v>
      </c>
      <c r="K21" s="160">
        <f t="shared" si="5"/>
        <v>145.83333333333334</v>
      </c>
      <c r="L21" s="177">
        <f t="shared" si="7"/>
        <v>554.1666666666667</v>
      </c>
      <c r="M21" s="166">
        <f t="shared" si="3"/>
        <v>665</v>
      </c>
    </row>
    <row r="22" spans="1:13" ht="18.75" customHeight="1">
      <c r="A22" s="33" t="s">
        <v>76</v>
      </c>
      <c r="B22" s="80" t="s">
        <v>77</v>
      </c>
      <c r="C22" s="107" t="s">
        <v>107</v>
      </c>
      <c r="D22" s="112">
        <v>3</v>
      </c>
      <c r="E22" s="113">
        <v>3</v>
      </c>
      <c r="F22" s="119">
        <f t="shared" si="6"/>
        <v>175</v>
      </c>
      <c r="G22" s="114"/>
      <c r="H22" s="115"/>
      <c r="I22" s="126"/>
      <c r="J22" s="114"/>
      <c r="K22" s="160"/>
      <c r="L22" s="177">
        <f t="shared" si="7"/>
        <v>175</v>
      </c>
      <c r="M22" s="166">
        <f t="shared" si="3"/>
        <v>210</v>
      </c>
    </row>
    <row r="23" spans="1:13" ht="18.75" customHeight="1">
      <c r="A23" s="33" t="s">
        <v>54</v>
      </c>
      <c r="B23" s="80" t="s">
        <v>82</v>
      </c>
      <c r="C23" s="107" t="s">
        <v>81</v>
      </c>
      <c r="D23" s="114"/>
      <c r="E23" s="115"/>
      <c r="F23" s="119"/>
      <c r="G23" s="112">
        <v>6</v>
      </c>
      <c r="H23" s="113">
        <v>6</v>
      </c>
      <c r="I23" s="119">
        <f t="shared" si="4"/>
        <v>350</v>
      </c>
      <c r="J23" s="112">
        <v>6</v>
      </c>
      <c r="K23" s="160">
        <f t="shared" si="5"/>
        <v>175</v>
      </c>
      <c r="L23" s="177">
        <f t="shared" si="7"/>
        <v>525</v>
      </c>
      <c r="M23" s="166">
        <f t="shared" si="3"/>
        <v>630</v>
      </c>
    </row>
    <row r="24" spans="1:13" ht="18" customHeight="1" thickBot="1">
      <c r="A24" s="28" t="s">
        <v>49</v>
      </c>
      <c r="B24" s="78" t="s">
        <v>50</v>
      </c>
      <c r="C24" s="181" t="s">
        <v>29</v>
      </c>
      <c r="D24" s="201">
        <v>3</v>
      </c>
      <c r="E24" s="186">
        <v>3</v>
      </c>
      <c r="F24" s="184">
        <f t="shared" si="6"/>
        <v>175</v>
      </c>
      <c r="G24" s="185">
        <v>3</v>
      </c>
      <c r="H24" s="186">
        <v>3</v>
      </c>
      <c r="I24" s="184">
        <f t="shared" si="4"/>
        <v>175</v>
      </c>
      <c r="J24" s="185">
        <v>4</v>
      </c>
      <c r="K24" s="216">
        <f t="shared" si="5"/>
        <v>116.66666666666667</v>
      </c>
      <c r="L24" s="189">
        <f t="shared" si="7"/>
        <v>466.6666666666667</v>
      </c>
      <c r="M24" s="167">
        <f t="shared" si="3"/>
        <v>560</v>
      </c>
    </row>
    <row r="25" spans="1:13" ht="32.25" customHeight="1" thickBot="1">
      <c r="A25" s="28"/>
      <c r="B25" s="78"/>
      <c r="C25" s="232" t="s">
        <v>138</v>
      </c>
      <c r="D25" s="233"/>
      <c r="E25" s="233"/>
      <c r="F25" s="233"/>
      <c r="G25" s="233"/>
      <c r="H25" s="233"/>
      <c r="I25" s="233"/>
      <c r="J25" s="233"/>
      <c r="K25" s="233"/>
      <c r="L25" s="234"/>
      <c r="M25" s="200"/>
    </row>
    <row r="26" spans="1:13" ht="32.25" customHeight="1" thickBot="1">
      <c r="A26" s="8"/>
      <c r="B26" s="81"/>
      <c r="C26" s="282" t="s">
        <v>20</v>
      </c>
      <c r="D26" s="283"/>
      <c r="E26" s="283"/>
      <c r="F26" s="284"/>
      <c r="G26" s="283"/>
      <c r="H26" s="283"/>
      <c r="I26" s="284"/>
      <c r="J26" s="191">
        <v>4</v>
      </c>
      <c r="K26" s="193">
        <f t="shared" si="5"/>
        <v>116.66666666666667</v>
      </c>
      <c r="L26" s="195">
        <f t="shared" si="7"/>
        <v>116.66666666666667</v>
      </c>
      <c r="M26" s="168">
        <f t="shared" si="3"/>
        <v>140</v>
      </c>
    </row>
    <row r="27" spans="1:13" ht="18" customHeight="1" thickBot="1">
      <c r="A27" s="8"/>
      <c r="B27" s="81"/>
      <c r="C27" s="116" t="s">
        <v>129</v>
      </c>
      <c r="D27" s="161">
        <f>SUM(D6:D26)-D14</f>
        <v>36</v>
      </c>
      <c r="E27" s="162">
        <f>SUM(E6:E26)-E14</f>
        <v>36</v>
      </c>
      <c r="F27" s="131">
        <f>((D27+E27)*50*35)/60</f>
        <v>2100</v>
      </c>
      <c r="G27" s="161">
        <f>SUM(G6:G26)-G14</f>
        <v>38</v>
      </c>
      <c r="H27" s="162">
        <f>SUM(H6:H26)-H14</f>
        <v>38</v>
      </c>
      <c r="I27" s="131">
        <f>((G27+H27)*50*35)/60</f>
        <v>2216.6666666666665</v>
      </c>
      <c r="J27" s="132">
        <f>SUM(J6:J26)-J14</f>
        <v>38</v>
      </c>
      <c r="K27" s="194">
        <f t="shared" si="5"/>
        <v>1108.3333333333333</v>
      </c>
      <c r="L27" s="178">
        <f t="shared" si="7"/>
        <v>5424.999999999999</v>
      </c>
      <c r="M27" s="169">
        <f t="shared" si="3"/>
        <v>6510</v>
      </c>
    </row>
    <row r="28" spans="1:13" ht="18" customHeight="1" hidden="1">
      <c r="A28" s="74"/>
      <c r="B28" s="74"/>
      <c r="C28" s="82" t="s">
        <v>19</v>
      </c>
      <c r="D28" s="37">
        <v>13</v>
      </c>
      <c r="E28" s="37">
        <v>13</v>
      </c>
      <c r="F28" s="38"/>
      <c r="G28" s="37">
        <v>12</v>
      </c>
      <c r="H28" s="37">
        <v>12</v>
      </c>
      <c r="I28" s="38"/>
      <c r="J28" s="37">
        <v>10</v>
      </c>
      <c r="K28" s="49"/>
      <c r="L28" s="83"/>
      <c r="M28" s="6"/>
    </row>
    <row r="29" spans="1:13" ht="18" customHeight="1">
      <c r="A29" s="12"/>
      <c r="B29" s="12"/>
      <c r="C29" s="13"/>
      <c r="D29" s="14"/>
      <c r="E29" s="14"/>
      <c r="F29" s="15"/>
      <c r="G29" s="14"/>
      <c r="H29" s="14"/>
      <c r="I29" s="15"/>
      <c r="J29" s="14"/>
      <c r="K29" s="16"/>
      <c r="L29" s="17"/>
      <c r="M29" s="6"/>
    </row>
  </sheetData>
  <mergeCells count="11">
    <mergeCell ref="M4:M5"/>
    <mergeCell ref="J4:K5"/>
    <mergeCell ref="C3:L3"/>
    <mergeCell ref="L4:L5"/>
    <mergeCell ref="C1:L1"/>
    <mergeCell ref="C25:L25"/>
    <mergeCell ref="C26:I26"/>
    <mergeCell ref="C2:L2"/>
    <mergeCell ref="C4:C5"/>
    <mergeCell ref="D4:E4"/>
    <mergeCell ref="G4:H4"/>
  </mergeCells>
  <printOptions horizontalCentered="1" verticalCentered="1"/>
  <pageMargins left="0.2362204724409449" right="0.11811023622047245" top="0.31496062992125984" bottom="0.5118110236220472" header="0.15748031496062992" footer="0.1968503937007874"/>
  <pageSetup cellComments="asDisplayed" fitToHeight="1" fitToWidth="1" horizontalDpi="600" verticalDpi="600" orientation="landscape" paperSize="9" r:id="rId1"/>
  <headerFooter alignWithMargins="0">
    <oddHeader>&amp;C01 dicembre 2009</oddHead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="70" zoomScaleNormal="70" workbookViewId="0" topLeftCell="C1">
      <selection activeCell="L4" sqref="L1:L16384"/>
    </sheetView>
  </sheetViews>
  <sheetFormatPr defaultColWidth="9.140625" defaultRowHeight="12.75"/>
  <cols>
    <col min="1" max="1" width="11.421875" style="2" hidden="1" customWidth="1"/>
    <col min="2" max="2" width="11.7109375" style="2" hidden="1" customWidth="1"/>
    <col min="3" max="3" width="58.7109375" style="2" customWidth="1"/>
    <col min="4" max="4" width="11.8515625" style="21" customWidth="1"/>
    <col min="5" max="5" width="11.7109375" style="21" customWidth="1"/>
    <col min="6" max="6" width="7.421875" style="22" hidden="1" customWidth="1"/>
    <col min="7" max="8" width="11.7109375" style="21" customWidth="1"/>
    <col min="9" max="9" width="7.140625" style="22" hidden="1" customWidth="1"/>
    <col min="10" max="10" width="11.7109375" style="21" customWidth="1"/>
    <col min="11" max="11" width="8.140625" style="18" hidden="1" customWidth="1"/>
    <col min="12" max="12" width="18.00390625" style="18" hidden="1" customWidth="1"/>
    <col min="13" max="13" width="18.00390625" style="2" hidden="1" customWidth="1"/>
    <col min="14" max="14" width="13.7109375" style="2" customWidth="1"/>
    <col min="15" max="16384" width="9.140625" style="2" customWidth="1"/>
  </cols>
  <sheetData>
    <row r="1" spans="1:13" ht="24" thickBot="1">
      <c r="A1" s="47"/>
      <c r="B1" s="77"/>
      <c r="C1" s="235" t="s">
        <v>116</v>
      </c>
      <c r="D1" s="236"/>
      <c r="E1" s="236"/>
      <c r="F1" s="236"/>
      <c r="G1" s="236"/>
      <c r="H1" s="236"/>
      <c r="I1" s="236"/>
      <c r="J1" s="236"/>
      <c r="K1" s="236"/>
      <c r="L1" s="237"/>
      <c r="M1" s="197"/>
    </row>
    <row r="2" spans="1:13" ht="24" hidden="1" thickBot="1">
      <c r="A2" s="47"/>
      <c r="B2" s="77"/>
      <c r="C2" s="229" t="s">
        <v>123</v>
      </c>
      <c r="D2" s="230"/>
      <c r="E2" s="230"/>
      <c r="F2" s="230"/>
      <c r="G2" s="230"/>
      <c r="H2" s="230"/>
      <c r="I2" s="230"/>
      <c r="J2" s="230"/>
      <c r="K2" s="230"/>
      <c r="L2" s="231"/>
      <c r="M2" s="100"/>
    </row>
    <row r="3" spans="1:13" ht="24" hidden="1" thickBot="1">
      <c r="A3" s="48"/>
      <c r="B3" s="75"/>
      <c r="C3" s="250" t="s">
        <v>121</v>
      </c>
      <c r="D3" s="251"/>
      <c r="E3" s="251"/>
      <c r="F3" s="252"/>
      <c r="G3" s="252"/>
      <c r="H3" s="252"/>
      <c r="I3" s="252"/>
      <c r="J3" s="252"/>
      <c r="K3" s="252"/>
      <c r="L3" s="253"/>
      <c r="M3" s="100"/>
    </row>
    <row r="4" spans="1:13" ht="41.25" customHeight="1">
      <c r="A4" s="48"/>
      <c r="B4" s="75"/>
      <c r="C4" s="263" t="s">
        <v>137</v>
      </c>
      <c r="D4" s="280" t="s">
        <v>130</v>
      </c>
      <c r="E4" s="281"/>
      <c r="F4" s="163"/>
      <c r="G4" s="280" t="s">
        <v>131</v>
      </c>
      <c r="H4" s="281"/>
      <c r="I4" s="163"/>
      <c r="J4" s="243" t="s">
        <v>132</v>
      </c>
      <c r="K4" s="247"/>
      <c r="L4" s="254" t="s">
        <v>139</v>
      </c>
      <c r="M4" s="254" t="s">
        <v>126</v>
      </c>
    </row>
    <row r="5" spans="1:13" ht="30" customHeight="1" thickBot="1">
      <c r="A5" s="48" t="s">
        <v>0</v>
      </c>
      <c r="B5" s="75" t="s">
        <v>1</v>
      </c>
      <c r="C5" s="257"/>
      <c r="D5" s="151" t="s">
        <v>133</v>
      </c>
      <c r="E5" s="101" t="s">
        <v>134</v>
      </c>
      <c r="F5" s="135" t="s">
        <v>2</v>
      </c>
      <c r="G5" s="151" t="s">
        <v>135</v>
      </c>
      <c r="H5" s="101" t="s">
        <v>136</v>
      </c>
      <c r="I5" s="135" t="s">
        <v>3</v>
      </c>
      <c r="J5" s="244"/>
      <c r="K5" s="262"/>
      <c r="L5" s="255"/>
      <c r="M5" s="256"/>
    </row>
    <row r="6" spans="1:14" ht="18" customHeight="1">
      <c r="A6" s="35" t="s">
        <v>5</v>
      </c>
      <c r="B6" s="76" t="s">
        <v>6</v>
      </c>
      <c r="C6" s="104" t="s">
        <v>21</v>
      </c>
      <c r="D6" s="108">
        <v>4</v>
      </c>
      <c r="E6" s="25">
        <v>4</v>
      </c>
      <c r="F6" s="119">
        <f aca="true" t="shared" si="0" ref="F6:F14">((D6+E6)*50*35)/60</f>
        <v>233.33333333333334</v>
      </c>
      <c r="G6" s="120">
        <v>4</v>
      </c>
      <c r="H6" s="121">
        <v>4</v>
      </c>
      <c r="I6" s="119">
        <f aca="true" t="shared" si="1" ref="I6:I13">((G6+H6)*50*35)/60</f>
        <v>233.33333333333334</v>
      </c>
      <c r="J6" s="120">
        <v>4</v>
      </c>
      <c r="K6" s="140">
        <f>(J6*50*35)/60</f>
        <v>116.66666666666667</v>
      </c>
      <c r="L6" s="177">
        <f aca="true" t="shared" si="2" ref="L6:L24">F6+I6+K6</f>
        <v>583.3333333333334</v>
      </c>
      <c r="M6" s="166">
        <f>(D6+E6+G6+H6+J6)*35</f>
        <v>700</v>
      </c>
      <c r="N6" s="5"/>
    </row>
    <row r="7" spans="1:14" ht="18" customHeight="1">
      <c r="A7" s="35" t="s">
        <v>5</v>
      </c>
      <c r="B7" s="76" t="s">
        <v>6</v>
      </c>
      <c r="C7" s="104" t="s">
        <v>22</v>
      </c>
      <c r="D7" s="108">
        <v>4</v>
      </c>
      <c r="E7" s="25">
        <v>4</v>
      </c>
      <c r="F7" s="119">
        <f t="shared" si="0"/>
        <v>233.33333333333334</v>
      </c>
      <c r="G7" s="122"/>
      <c r="H7" s="123"/>
      <c r="I7" s="126"/>
      <c r="J7" s="122"/>
      <c r="K7" s="140"/>
      <c r="L7" s="177">
        <f t="shared" si="2"/>
        <v>233.33333333333334</v>
      </c>
      <c r="M7" s="166">
        <f aca="true" t="shared" si="3" ref="M7:M29">(D7+E7+G7+H7+J7)*35</f>
        <v>280</v>
      </c>
      <c r="N7" s="5"/>
    </row>
    <row r="8" spans="1:14" ht="18" customHeight="1">
      <c r="A8" s="35" t="s">
        <v>7</v>
      </c>
      <c r="B8" s="76" t="s">
        <v>8</v>
      </c>
      <c r="C8" s="104" t="s">
        <v>10</v>
      </c>
      <c r="D8" s="108">
        <v>3</v>
      </c>
      <c r="E8" s="25">
        <v>3</v>
      </c>
      <c r="F8" s="119">
        <f t="shared" si="0"/>
        <v>175</v>
      </c>
      <c r="G8" s="120">
        <v>3</v>
      </c>
      <c r="H8" s="121">
        <v>3</v>
      </c>
      <c r="I8" s="119">
        <f t="shared" si="1"/>
        <v>175</v>
      </c>
      <c r="J8" s="120">
        <v>3</v>
      </c>
      <c r="K8" s="140">
        <f>(J8*50*35)/60</f>
        <v>87.5</v>
      </c>
      <c r="L8" s="177">
        <f t="shared" si="2"/>
        <v>437.5</v>
      </c>
      <c r="M8" s="166">
        <f t="shared" si="3"/>
        <v>525</v>
      </c>
      <c r="N8" s="5"/>
    </row>
    <row r="9" spans="1:14" ht="18" customHeight="1">
      <c r="A9" s="35" t="s">
        <v>7</v>
      </c>
      <c r="B9" s="76" t="s">
        <v>8</v>
      </c>
      <c r="C9" s="104" t="s">
        <v>9</v>
      </c>
      <c r="D9" s="108">
        <v>3</v>
      </c>
      <c r="E9" s="25">
        <v>3</v>
      </c>
      <c r="F9" s="119">
        <f t="shared" si="0"/>
        <v>175</v>
      </c>
      <c r="G9" s="122"/>
      <c r="H9" s="123"/>
      <c r="I9" s="126">
        <f t="shared" si="1"/>
        <v>0</v>
      </c>
      <c r="J9" s="122"/>
      <c r="K9" s="140"/>
      <c r="L9" s="177">
        <f t="shared" si="2"/>
        <v>175</v>
      </c>
      <c r="M9" s="166">
        <f t="shared" si="3"/>
        <v>210</v>
      </c>
      <c r="N9" s="5"/>
    </row>
    <row r="10" spans="1:14" ht="18" customHeight="1">
      <c r="A10" s="35" t="s">
        <v>37</v>
      </c>
      <c r="B10" s="76" t="s">
        <v>41</v>
      </c>
      <c r="C10" s="104" t="s">
        <v>23</v>
      </c>
      <c r="D10" s="108">
        <v>3</v>
      </c>
      <c r="E10" s="25">
        <v>3</v>
      </c>
      <c r="F10" s="119">
        <f t="shared" si="0"/>
        <v>175</v>
      </c>
      <c r="G10" s="122"/>
      <c r="H10" s="123"/>
      <c r="I10" s="126">
        <f t="shared" si="1"/>
        <v>0</v>
      </c>
      <c r="J10" s="122"/>
      <c r="K10" s="140"/>
      <c r="L10" s="177">
        <f t="shared" si="2"/>
        <v>175</v>
      </c>
      <c r="M10" s="166">
        <f t="shared" si="3"/>
        <v>210</v>
      </c>
      <c r="N10" s="5"/>
    </row>
    <row r="11" spans="1:13" ht="18" customHeight="1">
      <c r="A11" s="35" t="s">
        <v>11</v>
      </c>
      <c r="B11" s="76" t="s">
        <v>12</v>
      </c>
      <c r="C11" s="104" t="s">
        <v>24</v>
      </c>
      <c r="D11" s="108">
        <v>3</v>
      </c>
      <c r="E11" s="25">
        <v>3</v>
      </c>
      <c r="F11" s="119">
        <f t="shared" si="0"/>
        <v>175</v>
      </c>
      <c r="G11" s="122"/>
      <c r="H11" s="123"/>
      <c r="I11" s="126">
        <f t="shared" si="1"/>
        <v>0</v>
      </c>
      <c r="J11" s="122"/>
      <c r="K11" s="140"/>
      <c r="L11" s="177">
        <f t="shared" si="2"/>
        <v>175</v>
      </c>
      <c r="M11" s="166">
        <f t="shared" si="3"/>
        <v>210</v>
      </c>
    </row>
    <row r="12" spans="1:13" ht="18" customHeight="1">
      <c r="A12" s="35" t="s">
        <v>13</v>
      </c>
      <c r="B12" s="76" t="s">
        <v>14</v>
      </c>
      <c r="C12" s="104" t="s">
        <v>15</v>
      </c>
      <c r="D12" s="108">
        <v>3</v>
      </c>
      <c r="E12" s="25">
        <v>3</v>
      </c>
      <c r="F12" s="119">
        <f t="shared" si="0"/>
        <v>175</v>
      </c>
      <c r="G12" s="120">
        <v>2</v>
      </c>
      <c r="H12" s="121">
        <v>2</v>
      </c>
      <c r="I12" s="119">
        <f t="shared" si="1"/>
        <v>116.66666666666667</v>
      </c>
      <c r="J12" s="122"/>
      <c r="K12" s="140"/>
      <c r="L12" s="177">
        <f t="shared" si="2"/>
        <v>291.6666666666667</v>
      </c>
      <c r="M12" s="166">
        <f t="shared" si="3"/>
        <v>350</v>
      </c>
    </row>
    <row r="13" spans="1:13" ht="18" customHeight="1">
      <c r="A13" s="35" t="s">
        <v>16</v>
      </c>
      <c r="B13" s="76" t="s">
        <v>16</v>
      </c>
      <c r="C13" s="104" t="s">
        <v>17</v>
      </c>
      <c r="D13" s="108">
        <v>1</v>
      </c>
      <c r="E13" s="25">
        <v>1</v>
      </c>
      <c r="F13" s="119">
        <f t="shared" si="0"/>
        <v>58.333333333333336</v>
      </c>
      <c r="G13" s="120">
        <v>1</v>
      </c>
      <c r="H13" s="121">
        <v>1</v>
      </c>
      <c r="I13" s="119">
        <f t="shared" si="1"/>
        <v>58.333333333333336</v>
      </c>
      <c r="J13" s="120">
        <v>1</v>
      </c>
      <c r="K13" s="140">
        <f>(J13*50*35)/60</f>
        <v>29.166666666666668</v>
      </c>
      <c r="L13" s="177">
        <f t="shared" si="2"/>
        <v>145.83333333333334</v>
      </c>
      <c r="M13" s="166">
        <f t="shared" si="3"/>
        <v>175</v>
      </c>
    </row>
    <row r="14" spans="1:13" ht="18" customHeight="1" thickBot="1">
      <c r="A14" s="35"/>
      <c r="B14" s="76"/>
      <c r="C14" s="105" t="s">
        <v>18</v>
      </c>
      <c r="D14" s="109">
        <f>SUM(D6:D13)</f>
        <v>24</v>
      </c>
      <c r="E14" s="26">
        <f>SUM(E6:E13)</f>
        <v>24</v>
      </c>
      <c r="F14" s="119">
        <f t="shared" si="0"/>
        <v>1400</v>
      </c>
      <c r="G14" s="124"/>
      <c r="H14" s="125"/>
      <c r="I14" s="126"/>
      <c r="J14" s="124"/>
      <c r="K14" s="140"/>
      <c r="L14" s="177">
        <f t="shared" si="2"/>
        <v>1400</v>
      </c>
      <c r="M14" s="166">
        <f t="shared" si="3"/>
        <v>1680</v>
      </c>
    </row>
    <row r="15" spans="1:13" ht="18" customHeight="1">
      <c r="A15" s="28" t="s">
        <v>5</v>
      </c>
      <c r="B15" s="78" t="s">
        <v>6</v>
      </c>
      <c r="C15" s="106" t="s">
        <v>58</v>
      </c>
      <c r="D15" s="164"/>
      <c r="E15" s="165"/>
      <c r="F15" s="119"/>
      <c r="G15" s="120">
        <v>2</v>
      </c>
      <c r="H15" s="121">
        <v>2</v>
      </c>
      <c r="I15" s="119">
        <f>((G15+H15)*50*35)/60</f>
        <v>116.66666666666667</v>
      </c>
      <c r="J15" s="120">
        <v>2</v>
      </c>
      <c r="K15" s="140">
        <f>(J15*50*35)/60</f>
        <v>58.333333333333336</v>
      </c>
      <c r="L15" s="177">
        <f t="shared" si="2"/>
        <v>175</v>
      </c>
      <c r="M15" s="166">
        <f t="shared" si="3"/>
        <v>210</v>
      </c>
    </row>
    <row r="16" spans="1:13" ht="18" customHeight="1">
      <c r="A16" s="31" t="s">
        <v>53</v>
      </c>
      <c r="B16" s="79" t="s">
        <v>52</v>
      </c>
      <c r="C16" s="107" t="s">
        <v>59</v>
      </c>
      <c r="D16" s="114"/>
      <c r="E16" s="115"/>
      <c r="F16" s="119"/>
      <c r="G16" s="112">
        <v>3</v>
      </c>
      <c r="H16" s="113">
        <v>3</v>
      </c>
      <c r="I16" s="119">
        <f>((G16+H16)*50*35)/60</f>
        <v>175</v>
      </c>
      <c r="J16" s="112">
        <v>3</v>
      </c>
      <c r="K16" s="140">
        <f>(J16*50*35)/60</f>
        <v>87.5</v>
      </c>
      <c r="L16" s="177">
        <f t="shared" si="2"/>
        <v>262.5</v>
      </c>
      <c r="M16" s="166">
        <f t="shared" si="3"/>
        <v>315</v>
      </c>
    </row>
    <row r="17" spans="1:13" ht="18" customHeight="1">
      <c r="A17" s="31" t="s">
        <v>37</v>
      </c>
      <c r="B17" s="79" t="s">
        <v>41</v>
      </c>
      <c r="C17" s="107" t="s">
        <v>28</v>
      </c>
      <c r="D17" s="114"/>
      <c r="E17" s="115"/>
      <c r="F17" s="119"/>
      <c r="G17" s="112">
        <v>4</v>
      </c>
      <c r="H17" s="113">
        <v>4</v>
      </c>
      <c r="I17" s="119">
        <f>((G17+H17)*50*35)/60</f>
        <v>233.33333333333334</v>
      </c>
      <c r="J17" s="112">
        <v>4</v>
      </c>
      <c r="K17" s="140">
        <f>(J17*50*35)/60</f>
        <v>116.66666666666667</v>
      </c>
      <c r="L17" s="177">
        <f t="shared" si="2"/>
        <v>350</v>
      </c>
      <c r="M17" s="166">
        <f t="shared" si="3"/>
        <v>420</v>
      </c>
    </row>
    <row r="18" spans="1:13" ht="18.75" customHeight="1">
      <c r="A18" s="33" t="s">
        <v>75</v>
      </c>
      <c r="B18" s="80" t="s">
        <v>74</v>
      </c>
      <c r="C18" s="107" t="s">
        <v>68</v>
      </c>
      <c r="D18" s="112">
        <v>2</v>
      </c>
      <c r="E18" s="113">
        <v>2</v>
      </c>
      <c r="F18" s="119">
        <f>((D18+E18)*50*35)/60</f>
        <v>116.66666666666667</v>
      </c>
      <c r="G18" s="114"/>
      <c r="H18" s="115"/>
      <c r="I18" s="126"/>
      <c r="J18" s="114"/>
      <c r="K18" s="140"/>
      <c r="L18" s="177">
        <f t="shared" si="2"/>
        <v>116.66666666666667</v>
      </c>
      <c r="M18" s="166">
        <f t="shared" si="3"/>
        <v>140</v>
      </c>
    </row>
    <row r="19" spans="1:13" ht="18.75" customHeight="1">
      <c r="A19" s="33" t="s">
        <v>76</v>
      </c>
      <c r="B19" s="80" t="s">
        <v>77</v>
      </c>
      <c r="C19" s="107" t="s">
        <v>69</v>
      </c>
      <c r="D19" s="112">
        <v>2</v>
      </c>
      <c r="E19" s="113">
        <v>2</v>
      </c>
      <c r="F19" s="119">
        <f>((D19+E19)*50*35)/60</f>
        <v>116.66666666666667</v>
      </c>
      <c r="G19" s="114"/>
      <c r="H19" s="115"/>
      <c r="I19" s="126"/>
      <c r="J19" s="114"/>
      <c r="K19" s="140"/>
      <c r="L19" s="177">
        <f t="shared" si="2"/>
        <v>116.66666666666667</v>
      </c>
      <c r="M19" s="166">
        <f t="shared" si="3"/>
        <v>140</v>
      </c>
    </row>
    <row r="20" spans="1:13" ht="18.75" customHeight="1">
      <c r="A20" s="33" t="s">
        <v>78</v>
      </c>
      <c r="B20" s="80" t="s">
        <v>79</v>
      </c>
      <c r="C20" s="107" t="s">
        <v>70</v>
      </c>
      <c r="D20" s="112">
        <v>2</v>
      </c>
      <c r="E20" s="113">
        <v>2</v>
      </c>
      <c r="F20" s="119">
        <f>((D20+E20)*50*35)/60</f>
        <v>116.66666666666667</v>
      </c>
      <c r="G20" s="114"/>
      <c r="H20" s="115"/>
      <c r="I20" s="126"/>
      <c r="J20" s="114"/>
      <c r="K20" s="140"/>
      <c r="L20" s="177">
        <f t="shared" si="2"/>
        <v>116.66666666666667</v>
      </c>
      <c r="M20" s="166">
        <f t="shared" si="3"/>
        <v>140</v>
      </c>
    </row>
    <row r="21" spans="1:13" ht="18.75" customHeight="1">
      <c r="A21" s="33" t="s">
        <v>54</v>
      </c>
      <c r="B21" s="80" t="s">
        <v>80</v>
      </c>
      <c r="C21" s="107" t="s">
        <v>71</v>
      </c>
      <c r="D21" s="114"/>
      <c r="E21" s="115"/>
      <c r="F21" s="119"/>
      <c r="G21" s="112">
        <v>3</v>
      </c>
      <c r="H21" s="113">
        <v>3</v>
      </c>
      <c r="I21" s="119">
        <f>((G21+H21)*50*35)/60</f>
        <v>175</v>
      </c>
      <c r="J21" s="114"/>
      <c r="K21" s="140"/>
      <c r="L21" s="177">
        <f t="shared" si="2"/>
        <v>175</v>
      </c>
      <c r="M21" s="166">
        <f t="shared" si="3"/>
        <v>210</v>
      </c>
    </row>
    <row r="22" spans="1:13" ht="18.75" customHeight="1">
      <c r="A22" s="33" t="s">
        <v>76</v>
      </c>
      <c r="B22" s="80" t="s">
        <v>77</v>
      </c>
      <c r="C22" s="107" t="s">
        <v>72</v>
      </c>
      <c r="D22" s="112">
        <v>3</v>
      </c>
      <c r="E22" s="113">
        <v>3</v>
      </c>
      <c r="F22" s="119">
        <f>((D22+E22)*50*35)/60</f>
        <v>175</v>
      </c>
      <c r="G22" s="114"/>
      <c r="H22" s="115"/>
      <c r="I22" s="126"/>
      <c r="J22" s="114"/>
      <c r="K22" s="140"/>
      <c r="L22" s="177">
        <f t="shared" si="2"/>
        <v>175</v>
      </c>
      <c r="M22" s="166">
        <f t="shared" si="3"/>
        <v>210</v>
      </c>
    </row>
    <row r="23" spans="1:13" ht="18.75" customHeight="1">
      <c r="A23" s="33" t="s">
        <v>54</v>
      </c>
      <c r="B23" s="80" t="s">
        <v>82</v>
      </c>
      <c r="C23" s="107" t="s">
        <v>83</v>
      </c>
      <c r="D23" s="114"/>
      <c r="E23" s="115"/>
      <c r="F23" s="119"/>
      <c r="G23" s="112">
        <v>8</v>
      </c>
      <c r="H23" s="113">
        <v>8</v>
      </c>
      <c r="I23" s="119">
        <f>((G23+H23)*50*35)/60</f>
        <v>466.6666666666667</v>
      </c>
      <c r="J23" s="112">
        <v>8</v>
      </c>
      <c r="K23" s="140">
        <f>(J23*50*35)/60</f>
        <v>233.33333333333334</v>
      </c>
      <c r="L23" s="177">
        <f t="shared" si="2"/>
        <v>700</v>
      </c>
      <c r="M23" s="166">
        <f t="shared" si="3"/>
        <v>840</v>
      </c>
    </row>
    <row r="24" spans="1:13" ht="15.75" customHeight="1">
      <c r="A24" s="33" t="s">
        <v>76</v>
      </c>
      <c r="B24" s="80" t="s">
        <v>77</v>
      </c>
      <c r="C24" s="107" t="s">
        <v>84</v>
      </c>
      <c r="D24" s="114"/>
      <c r="E24" s="115"/>
      <c r="F24" s="119"/>
      <c r="G24" s="112">
        <v>5</v>
      </c>
      <c r="H24" s="113">
        <v>5</v>
      </c>
      <c r="I24" s="119">
        <f>((G24+H24)*50*35)/60</f>
        <v>291.6666666666667</v>
      </c>
      <c r="J24" s="112">
        <v>5</v>
      </c>
      <c r="K24" s="140">
        <f>(J24*50*35)/60</f>
        <v>145.83333333333334</v>
      </c>
      <c r="L24" s="177">
        <f t="shared" si="2"/>
        <v>437.5</v>
      </c>
      <c r="M24" s="166">
        <f t="shared" si="3"/>
        <v>525</v>
      </c>
    </row>
    <row r="25" spans="1:13" ht="18" customHeight="1" thickBot="1">
      <c r="A25" s="28" t="s">
        <v>49</v>
      </c>
      <c r="B25" s="78" t="s">
        <v>50</v>
      </c>
      <c r="C25" s="181" t="s">
        <v>29</v>
      </c>
      <c r="D25" s="201">
        <v>3</v>
      </c>
      <c r="E25" s="186">
        <v>3</v>
      </c>
      <c r="F25" s="184">
        <f>((D25+E25)*50*35)/60</f>
        <v>175</v>
      </c>
      <c r="G25" s="185">
        <v>3</v>
      </c>
      <c r="H25" s="186">
        <v>3</v>
      </c>
      <c r="I25" s="184">
        <f>((G25+H25)*50*35)/60</f>
        <v>175</v>
      </c>
      <c r="J25" s="185">
        <v>4</v>
      </c>
      <c r="K25" s="198">
        <f>(J25*50*35)/60</f>
        <v>116.66666666666667</v>
      </c>
      <c r="L25" s="189">
        <f>F25+I25+K25</f>
        <v>466.6666666666667</v>
      </c>
      <c r="M25" s="167">
        <f t="shared" si="3"/>
        <v>560</v>
      </c>
    </row>
    <row r="26" spans="1:13" ht="33" customHeight="1" thickBot="1">
      <c r="A26" s="28"/>
      <c r="B26" s="78"/>
      <c r="C26" s="285" t="s">
        <v>138</v>
      </c>
      <c r="D26" s="286"/>
      <c r="E26" s="286"/>
      <c r="F26" s="286"/>
      <c r="G26" s="286"/>
      <c r="H26" s="286"/>
      <c r="I26" s="286"/>
      <c r="J26" s="286"/>
      <c r="K26" s="286"/>
      <c r="L26" s="287"/>
      <c r="M26" s="200"/>
    </row>
    <row r="27" spans="1:13" ht="32.25" customHeight="1" thickBot="1">
      <c r="A27" s="8"/>
      <c r="B27" s="81"/>
      <c r="C27" s="288" t="s">
        <v>20</v>
      </c>
      <c r="D27" s="289"/>
      <c r="E27" s="289"/>
      <c r="F27" s="290"/>
      <c r="G27" s="289"/>
      <c r="H27" s="289"/>
      <c r="I27" s="290"/>
      <c r="J27" s="191">
        <v>4</v>
      </c>
      <c r="K27" s="193">
        <f>(J27*50*35)/60</f>
        <v>116.66666666666667</v>
      </c>
      <c r="L27" s="195">
        <f>F27+I27+K27</f>
        <v>116.66666666666667</v>
      </c>
      <c r="M27" s="168">
        <f t="shared" si="3"/>
        <v>140</v>
      </c>
    </row>
    <row r="28" spans="1:13" ht="18" customHeight="1" thickBot="1">
      <c r="A28" s="8"/>
      <c r="B28" s="81"/>
      <c r="C28" s="116" t="s">
        <v>129</v>
      </c>
      <c r="D28" s="117">
        <f>SUM(D6:D27)-D14</f>
        <v>36</v>
      </c>
      <c r="E28" s="118">
        <f>SUM(E6:E27)-E14</f>
        <v>36</v>
      </c>
      <c r="F28" s="131">
        <f>((D28+E28)*50*35)/60</f>
        <v>2100</v>
      </c>
      <c r="G28" s="117">
        <f>SUM(G6:G27)-G14</f>
        <v>38</v>
      </c>
      <c r="H28" s="118">
        <f>SUM(H6:H27)-H14</f>
        <v>38</v>
      </c>
      <c r="I28" s="131">
        <f>((G28+H28)*50*35)/60</f>
        <v>2216.6666666666665</v>
      </c>
      <c r="J28" s="132">
        <f>SUM(J6:J27)-J14</f>
        <v>38</v>
      </c>
      <c r="K28" s="194">
        <f>(J28*50*35)/60</f>
        <v>1108.3333333333333</v>
      </c>
      <c r="L28" s="178">
        <f>F28+I28+K28</f>
        <v>5424.999999999999</v>
      </c>
      <c r="M28" s="169">
        <f t="shared" si="3"/>
        <v>6510</v>
      </c>
    </row>
    <row r="29" spans="1:13" ht="18" customHeight="1" hidden="1">
      <c r="A29" s="74"/>
      <c r="B29" s="74"/>
      <c r="C29" s="82" t="s">
        <v>19</v>
      </c>
      <c r="D29" s="37">
        <v>13</v>
      </c>
      <c r="E29" s="37">
        <v>13</v>
      </c>
      <c r="F29" s="38"/>
      <c r="G29" s="37">
        <v>11</v>
      </c>
      <c r="H29" s="37">
        <v>11</v>
      </c>
      <c r="I29" s="38"/>
      <c r="J29" s="37">
        <v>9</v>
      </c>
      <c r="K29" s="49"/>
      <c r="L29" s="83"/>
      <c r="M29" s="95">
        <f t="shared" si="3"/>
        <v>1995</v>
      </c>
    </row>
    <row r="30" spans="1:13" ht="18" customHeight="1">
      <c r="A30" s="12"/>
      <c r="B30" s="12"/>
      <c r="C30" s="13"/>
      <c r="D30" s="14"/>
      <c r="E30" s="14"/>
      <c r="F30" s="15"/>
      <c r="G30" s="14"/>
      <c r="H30" s="14"/>
      <c r="I30" s="15"/>
      <c r="J30" s="14"/>
      <c r="K30" s="16"/>
      <c r="L30" s="17"/>
      <c r="M30" s="6"/>
    </row>
  </sheetData>
  <mergeCells count="11">
    <mergeCell ref="M4:M5"/>
    <mergeCell ref="J4:K5"/>
    <mergeCell ref="C3:L3"/>
    <mergeCell ref="L4:L5"/>
    <mergeCell ref="C1:L1"/>
    <mergeCell ref="C26:L26"/>
    <mergeCell ref="C27:I27"/>
    <mergeCell ref="C2:L2"/>
    <mergeCell ref="C4:C5"/>
    <mergeCell ref="D4:E4"/>
    <mergeCell ref="G4:H4"/>
  </mergeCells>
  <printOptions horizontalCentered="1" verticalCentered="1"/>
  <pageMargins left="0.2362204724409449" right="0.11811023622047245" top="0.31496062992125984" bottom="0.5118110236220472" header="0.15748031496062992" footer="0.1968503937007874"/>
  <pageSetup cellComments="asDisplayed" fitToHeight="1" fitToWidth="1" horizontalDpi="600" verticalDpi="600" orientation="landscape" paperSize="9" r:id="rId1"/>
  <headerFooter alignWithMargins="0">
    <oddHeader>&amp;C01 dicembre 2009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Autonoma di Trento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PR43218</dc:creator>
  <cp:keywords/>
  <dc:description/>
  <cp:lastModifiedBy>Luca Mulassano</cp:lastModifiedBy>
  <cp:lastPrinted>2009-12-01T07:43:43Z</cp:lastPrinted>
  <dcterms:created xsi:type="dcterms:W3CDTF">2009-10-06T12:40:19Z</dcterms:created>
  <dcterms:modified xsi:type="dcterms:W3CDTF">2009-12-28T18:05:29Z</dcterms:modified>
  <cp:category/>
  <cp:version/>
  <cp:contentType/>
  <cp:contentStatus/>
</cp:coreProperties>
</file>